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用雲端硬碟\CCO Taiwan Team Drive\Study Related\CCO Studies\PDG\BO29554 (BFAST)\Finance\Contract\TMUH\0_Initial\0_For review\For external review (optional)\"/>
    </mc:Choice>
  </mc:AlternateContent>
  <bookViews>
    <workbookView xWindow="0" yWindow="0" windowWidth="17490" windowHeight="7605" tabRatio="676"/>
  </bookViews>
  <sheets>
    <sheet name="Cohort E" sheetId="27" r:id="rId1"/>
    <sheet name="Cohort F" sheetId="29" r:id="rId2"/>
    <sheet name="Cohort G -Arm A &amp; Arm B" sheetId="30" r:id="rId3"/>
    <sheet name="Cohort G -Arm C" sheetId="31" r:id="rId4"/>
    <sheet name="Blood screening &amp; Cohort Z" sheetId="28" r:id="rId5"/>
  </sheets>
  <calcPr calcId="162913"/>
</workbook>
</file>

<file path=xl/calcChain.xml><?xml version="1.0" encoding="utf-8"?>
<calcChain xmlns="http://schemas.openxmlformats.org/spreadsheetml/2006/main">
  <c r="I13" i="28" l="1"/>
  <c r="H13" i="28"/>
  <c r="G13" i="28"/>
  <c r="F13" i="28"/>
  <c r="E13" i="28"/>
  <c r="D13" i="28"/>
  <c r="D12" i="28"/>
  <c r="D11" i="28"/>
  <c r="D10" i="28"/>
  <c r="D9" i="28"/>
  <c r="D8" i="28"/>
  <c r="D7" i="28"/>
  <c r="D6" i="28"/>
  <c r="D5" i="28"/>
  <c r="D4" i="28"/>
  <c r="D3" i="28"/>
  <c r="D2" i="28"/>
  <c r="F4" i="28"/>
  <c r="G4" i="28"/>
  <c r="H4" i="28"/>
  <c r="I4" i="28"/>
  <c r="J4" i="28"/>
  <c r="E4" i="28"/>
  <c r="D25" i="31"/>
  <c r="F25" i="31"/>
  <c r="G25" i="31"/>
  <c r="H25" i="31"/>
  <c r="I25" i="31"/>
  <c r="J25" i="31"/>
  <c r="K25" i="31"/>
  <c r="L25" i="31"/>
  <c r="M25" i="31"/>
  <c r="N25" i="31"/>
  <c r="O25" i="31"/>
  <c r="P25" i="31"/>
  <c r="Q25" i="31"/>
  <c r="R25" i="31"/>
  <c r="S25" i="31"/>
  <c r="T25" i="31"/>
  <c r="U25" i="31"/>
  <c r="V25" i="31"/>
  <c r="W25" i="31"/>
  <c r="X25" i="31"/>
  <c r="Y25" i="31"/>
  <c r="Z25" i="31"/>
  <c r="AA25" i="31"/>
  <c r="AB25" i="31"/>
  <c r="AC25" i="31"/>
  <c r="AD25" i="31"/>
  <c r="AE25" i="31"/>
  <c r="AF25" i="31"/>
  <c r="AG25" i="31"/>
  <c r="E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2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E4" i="31"/>
  <c r="AG23" i="30"/>
  <c r="AF23" i="30"/>
  <c r="AE23" i="30"/>
  <c r="AD23" i="30"/>
  <c r="AC23" i="30"/>
  <c r="AB23" i="30"/>
  <c r="AA23" i="30"/>
  <c r="Z23" i="30"/>
  <c r="Y23" i="30"/>
  <c r="X23" i="30"/>
  <c r="W23" i="30"/>
  <c r="V23" i="30"/>
  <c r="U23" i="30"/>
  <c r="T23" i="30"/>
  <c r="S23" i="30"/>
  <c r="R23" i="30"/>
  <c r="Q23" i="30"/>
  <c r="P23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D2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E4" i="30"/>
  <c r="D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E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D2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E4" i="29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32" i="27" s="1"/>
  <c r="D7" i="27"/>
  <c r="D6" i="27"/>
  <c r="D5" i="27"/>
  <c r="D4" i="27"/>
  <c r="D3" i="27"/>
  <c r="D2" i="27"/>
  <c r="BO32" i="27"/>
  <c r="BN32" i="27"/>
  <c r="BM32" i="27"/>
  <c r="BL32" i="27"/>
  <c r="BK32" i="27"/>
  <c r="BJ32" i="27"/>
  <c r="BI32" i="27"/>
  <c r="BH32" i="27"/>
  <c r="BG32" i="27"/>
  <c r="BF32" i="27"/>
  <c r="BE32" i="27"/>
  <c r="BD32" i="27"/>
  <c r="BC32" i="27"/>
  <c r="BB32" i="27"/>
  <c r="BA32" i="27"/>
  <c r="AZ32" i="27"/>
  <c r="AY32" i="27"/>
  <c r="AX32" i="27"/>
  <c r="AW32" i="27"/>
  <c r="AV32" i="27"/>
  <c r="AU32" i="27"/>
  <c r="AT32" i="27"/>
  <c r="AS32" i="27"/>
  <c r="AR32" i="27"/>
  <c r="AQ32" i="27"/>
  <c r="AP32" i="27"/>
  <c r="AO32" i="27"/>
  <c r="AN32" i="27"/>
  <c r="AM32" i="27"/>
  <c r="AL32" i="27"/>
  <c r="AK32" i="27"/>
  <c r="AJ32" i="27"/>
  <c r="AI32" i="27"/>
  <c r="AH32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V7" i="27"/>
  <c r="W7" i="27"/>
  <c r="X7" i="27"/>
  <c r="Y7" i="27"/>
  <c r="Z7" i="27"/>
  <c r="AA7" i="27"/>
  <c r="AB7" i="27"/>
  <c r="AC7" i="27"/>
  <c r="AD7" i="27"/>
  <c r="AE7" i="27"/>
  <c r="AF7" i="27"/>
  <c r="AG7" i="27"/>
  <c r="AH7" i="27"/>
  <c r="AI7" i="27"/>
  <c r="AJ7" i="27"/>
  <c r="AK7" i="27"/>
  <c r="AL7" i="27"/>
  <c r="AM7" i="27"/>
  <c r="AN7" i="27"/>
  <c r="AO7" i="27"/>
  <c r="AP7" i="27"/>
  <c r="AQ7" i="27"/>
  <c r="AR7" i="27"/>
  <c r="AS7" i="27"/>
  <c r="AT7" i="27"/>
  <c r="AU7" i="27"/>
  <c r="AV7" i="27"/>
  <c r="AW7" i="27"/>
  <c r="AX7" i="27"/>
  <c r="AY7" i="27"/>
  <c r="AZ7" i="27"/>
  <c r="BA7" i="27"/>
  <c r="BB7" i="27"/>
  <c r="BC7" i="27"/>
  <c r="BD7" i="27"/>
  <c r="BE7" i="27"/>
  <c r="BF7" i="27"/>
  <c r="BG7" i="27"/>
  <c r="BH7" i="27"/>
  <c r="BI7" i="27"/>
  <c r="BJ7" i="27"/>
  <c r="BK7" i="27"/>
  <c r="BL7" i="27"/>
  <c r="BM7" i="27"/>
  <c r="BN7" i="27"/>
  <c r="BO7" i="27"/>
  <c r="BP7" i="27"/>
  <c r="E7" i="27"/>
  <c r="F7" i="27"/>
  <c r="F14" i="28" l="1"/>
  <c r="G14" i="28"/>
  <c r="H14" i="28"/>
  <c r="H15" i="28" s="1"/>
  <c r="H16" i="28" s="1"/>
  <c r="I14" i="28"/>
  <c r="I15" i="28" s="1"/>
  <c r="I16" i="28" s="1"/>
  <c r="G15" i="28" l="1"/>
  <c r="G16" i="28" s="1"/>
  <c r="F15" i="28"/>
  <c r="F16" i="28" s="1"/>
  <c r="D14" i="28" l="1"/>
  <c r="D15" i="28" s="1"/>
  <c r="D16" i="28" s="1"/>
  <c r="D25" i="29"/>
  <c r="D33" i="27"/>
  <c r="D26" i="31"/>
  <c r="D27" i="31" s="1"/>
  <c r="D28" i="31" s="1"/>
  <c r="D24" i="30"/>
  <c r="D25" i="30" s="1"/>
  <c r="D26" i="30" s="1"/>
  <c r="D23" i="28"/>
  <c r="D35" i="31"/>
  <c r="D33" i="30"/>
  <c r="D34" i="30" s="1"/>
  <c r="D34" i="29"/>
  <c r="D35" i="29" s="1"/>
  <c r="D26" i="29" l="1"/>
  <c r="D27" i="29" s="1"/>
  <c r="D34" i="27"/>
  <c r="D35" i="27" s="1"/>
  <c r="D24" i="28"/>
  <c r="D25" i="28" s="1"/>
  <c r="D26" i="28" s="1"/>
  <c r="D36" i="31"/>
  <c r="D37" i="31" s="1"/>
  <c r="D38" i="31" s="1"/>
  <c r="D35" i="30"/>
  <c r="D36" i="30" s="1"/>
  <c r="D36" i="29"/>
  <c r="D40" i="27"/>
  <c r="D39" i="27"/>
  <c r="D37" i="29" l="1"/>
  <c r="D41" i="27"/>
  <c r="D42" i="27" s="1"/>
  <c r="D43" i="27" s="1"/>
  <c r="D44" i="27" s="1"/>
  <c r="AG26" i="31" l="1"/>
  <c r="AG27" i="31" s="1"/>
  <c r="AG28" i="31" s="1"/>
  <c r="AE26" i="31"/>
  <c r="AE27" i="31" s="1"/>
  <c r="AE28" i="31" s="1"/>
  <c r="AB26" i="31"/>
  <c r="AA26" i="31"/>
  <c r="Z26" i="31"/>
  <c r="Z27" i="31" s="1"/>
  <c r="Z28" i="31" s="1"/>
  <c r="Y26" i="31"/>
  <c r="Y27" i="31" s="1"/>
  <c r="Y28" i="31" s="1"/>
  <c r="X26" i="31"/>
  <c r="W26" i="31"/>
  <c r="W27" i="31" s="1"/>
  <c r="W28" i="31" s="1"/>
  <c r="V26" i="31"/>
  <c r="T26" i="31"/>
  <c r="S26" i="31"/>
  <c r="R26" i="31"/>
  <c r="R27" i="31" s="1"/>
  <c r="R28" i="31" s="1"/>
  <c r="Q26" i="31"/>
  <c r="Q27" i="31" s="1"/>
  <c r="Q28" i="31" s="1"/>
  <c r="P26" i="31"/>
  <c r="O26" i="31"/>
  <c r="O27" i="31" s="1"/>
  <c r="O28" i="31" s="1"/>
  <c r="L26" i="31"/>
  <c r="K26" i="31"/>
  <c r="J26" i="31"/>
  <c r="J27" i="31" s="1"/>
  <c r="J28" i="31" s="1"/>
  <c r="I26" i="31"/>
  <c r="I27" i="31" s="1"/>
  <c r="I28" i="31" s="1"/>
  <c r="G26" i="31"/>
  <c r="G27" i="31" s="1"/>
  <c r="G28" i="31" s="1"/>
  <c r="F26" i="31"/>
  <c r="AF24" i="30"/>
  <c r="AE24" i="30"/>
  <c r="AD24" i="30"/>
  <c r="AB24" i="30"/>
  <c r="X24" i="30"/>
  <c r="W24" i="30"/>
  <c r="V24" i="30"/>
  <c r="S24" i="30"/>
  <c r="R24" i="30"/>
  <c r="P24" i="30"/>
  <c r="O24" i="30"/>
  <c r="N24" i="30"/>
  <c r="M24" i="30"/>
  <c r="M25" i="30" s="1"/>
  <c r="M26" i="30" s="1"/>
  <c r="L24" i="30"/>
  <c r="L25" i="30" s="1"/>
  <c r="L26" i="30" s="1"/>
  <c r="H24" i="30"/>
  <c r="G24" i="30"/>
  <c r="F24" i="30"/>
  <c r="E24" i="30"/>
  <c r="E25" i="30" s="1"/>
  <c r="E26" i="30" s="1"/>
  <c r="Z25" i="29"/>
  <c r="Z26" i="29" s="1"/>
  <c r="Z27" i="29" s="1"/>
  <c r="V25" i="29"/>
  <c r="T25" i="29"/>
  <c r="S25" i="29"/>
  <c r="R25" i="29"/>
  <c r="R26" i="29" s="1"/>
  <c r="R27" i="29" s="1"/>
  <c r="L25" i="29"/>
  <c r="K25" i="29"/>
  <c r="K26" i="29" s="1"/>
  <c r="K27" i="29" s="1"/>
  <c r="J25" i="29"/>
  <c r="J26" i="29" s="1"/>
  <c r="J27" i="29" s="1"/>
  <c r="F25" i="29"/>
  <c r="AF26" i="31" l="1"/>
  <c r="AF27" i="31" s="1"/>
  <c r="AF28" i="31" s="1"/>
  <c r="P27" i="31"/>
  <c r="P28" i="31" s="1"/>
  <c r="K27" i="31"/>
  <c r="K28" i="31" s="1"/>
  <c r="S27" i="31"/>
  <c r="S28" i="31" s="1"/>
  <c r="AA27" i="31"/>
  <c r="AA28" i="31" s="1"/>
  <c r="X27" i="31"/>
  <c r="X28" i="31" s="1"/>
  <c r="H26" i="31"/>
  <c r="H27" i="31" s="1"/>
  <c r="H28" i="31" s="1"/>
  <c r="F27" i="31"/>
  <c r="F28" i="31" s="1"/>
  <c r="V27" i="31"/>
  <c r="V28" i="31" s="1"/>
  <c r="N26" i="31"/>
  <c r="N27" i="31" s="1"/>
  <c r="N28" i="31" s="1"/>
  <c r="AD26" i="31"/>
  <c r="AD27" i="31" s="1"/>
  <c r="AD28" i="31" s="1"/>
  <c r="T24" i="30"/>
  <c r="T25" i="30" s="1"/>
  <c r="T26" i="30" s="1"/>
  <c r="AC24" i="30"/>
  <c r="AC25" i="30" s="1"/>
  <c r="AC26" i="30" s="1"/>
  <c r="R25" i="30"/>
  <c r="R26" i="30" s="1"/>
  <c r="U24" i="30"/>
  <c r="U25" i="30" s="1"/>
  <c r="U26" i="30" s="1"/>
  <c r="S25" i="30"/>
  <c r="S26" i="30" s="1"/>
  <c r="J24" i="30"/>
  <c r="J25" i="30" s="1"/>
  <c r="J26" i="30" s="1"/>
  <c r="Z24" i="30"/>
  <c r="Z25" i="30" s="1"/>
  <c r="Z26" i="30" s="1"/>
  <c r="K24" i="30"/>
  <c r="K25" i="30" s="1"/>
  <c r="K26" i="30" s="1"/>
  <c r="AA24" i="30"/>
  <c r="AA25" i="30" s="1"/>
  <c r="AA26" i="30" s="1"/>
  <c r="AB25" i="30"/>
  <c r="AB26" i="30" s="1"/>
  <c r="L26" i="29"/>
  <c r="L27" i="29" s="1"/>
  <c r="T26" i="29"/>
  <c r="T27" i="29" s="1"/>
  <c r="AA25" i="29"/>
  <c r="AA26" i="29" s="1"/>
  <c r="AA27" i="29" s="1"/>
  <c r="AB25" i="29"/>
  <c r="AB26" i="29" s="1"/>
  <c r="AB27" i="29" s="1"/>
  <c r="S26" i="29"/>
  <c r="S27" i="29" s="1"/>
  <c r="N25" i="29"/>
  <c r="N26" i="29" s="1"/>
  <c r="N27" i="29" s="1"/>
  <c r="F26" i="29"/>
  <c r="F27" i="29" s="1"/>
  <c r="V26" i="29"/>
  <c r="V27" i="29" s="1"/>
  <c r="E26" i="31"/>
  <c r="E27" i="31" s="1"/>
  <c r="M26" i="31"/>
  <c r="M27" i="31" s="1"/>
  <c r="M28" i="31" s="1"/>
  <c r="U26" i="31"/>
  <c r="U27" i="31" s="1"/>
  <c r="U28" i="31" s="1"/>
  <c r="AC26" i="31"/>
  <c r="AC27" i="31" s="1"/>
  <c r="AC28" i="31" s="1"/>
  <c r="L27" i="31"/>
  <c r="L28" i="31" s="1"/>
  <c r="T27" i="31"/>
  <c r="T28" i="31" s="1"/>
  <c r="AB27" i="31"/>
  <c r="AB28" i="31" s="1"/>
  <c r="I24" i="30"/>
  <c r="I25" i="30" s="1"/>
  <c r="I26" i="30" s="1"/>
  <c r="Q24" i="30"/>
  <c r="Q25" i="30" s="1"/>
  <c r="Q26" i="30" s="1"/>
  <c r="Y24" i="30"/>
  <c r="Y25" i="30" s="1"/>
  <c r="Y26" i="30" s="1"/>
  <c r="AG24" i="30"/>
  <c r="F25" i="30"/>
  <c r="N25" i="30"/>
  <c r="N26" i="30" s="1"/>
  <c r="V25" i="30"/>
  <c r="V26" i="30" s="1"/>
  <c r="AD25" i="30"/>
  <c r="AD26" i="30" s="1"/>
  <c r="G25" i="30"/>
  <c r="G26" i="30" s="1"/>
  <c r="O25" i="30"/>
  <c r="O26" i="30" s="1"/>
  <c r="W25" i="30"/>
  <c r="W26" i="30" s="1"/>
  <c r="AE25" i="30"/>
  <c r="AE26" i="30" s="1"/>
  <c r="H25" i="30"/>
  <c r="H26" i="30" s="1"/>
  <c r="P25" i="30"/>
  <c r="P26" i="30" s="1"/>
  <c r="X25" i="30"/>
  <c r="X26" i="30" s="1"/>
  <c r="AF25" i="30"/>
  <c r="AF26" i="30" s="1"/>
  <c r="E25" i="29"/>
  <c r="E26" i="29" s="1"/>
  <c r="M25" i="29"/>
  <c r="M26" i="29" s="1"/>
  <c r="M27" i="29" s="1"/>
  <c r="U25" i="29"/>
  <c r="U26" i="29" s="1"/>
  <c r="U27" i="29" s="1"/>
  <c r="G25" i="29"/>
  <c r="G26" i="29" s="1"/>
  <c r="G27" i="29" s="1"/>
  <c r="O25" i="29"/>
  <c r="O26" i="29" s="1"/>
  <c r="O27" i="29" s="1"/>
  <c r="W25" i="29"/>
  <c r="W26" i="29" s="1"/>
  <c r="W27" i="29" s="1"/>
  <c r="H25" i="29"/>
  <c r="H26" i="29" s="1"/>
  <c r="H27" i="29" s="1"/>
  <c r="P25" i="29"/>
  <c r="P26" i="29" s="1"/>
  <c r="P27" i="29" s="1"/>
  <c r="X25" i="29"/>
  <c r="X26" i="29" s="1"/>
  <c r="X27" i="29" s="1"/>
  <c r="I25" i="29"/>
  <c r="I26" i="29" s="1"/>
  <c r="I27" i="29" s="1"/>
  <c r="Q25" i="29"/>
  <c r="Q26" i="29" s="1"/>
  <c r="Q27" i="29" s="1"/>
  <c r="Y25" i="29"/>
  <c r="Y26" i="29" s="1"/>
  <c r="Y27" i="29" s="1"/>
  <c r="E14" i="28"/>
  <c r="E28" i="31" l="1"/>
  <c r="AG25" i="30"/>
  <c r="AG26" i="30" s="1"/>
  <c r="F26" i="30"/>
  <c r="E27" i="29"/>
  <c r="E15" i="28"/>
  <c r="E16" i="28" l="1"/>
  <c r="AB33" i="27" l="1"/>
  <c r="AB34" i="27" s="1"/>
  <c r="AB35" i="27" s="1"/>
  <c r="AH33" i="27"/>
  <c r="AH34" i="27" s="1"/>
  <c r="AH35" i="27" s="1"/>
  <c r="Z33" i="27"/>
  <c r="Z34" i="27" s="1"/>
  <c r="Z35" i="27" s="1"/>
  <c r="AF33" i="27"/>
  <c r="AF34" i="27" s="1"/>
  <c r="AF35" i="27" s="1"/>
  <c r="BH33" i="27"/>
  <c r="BH34" i="27" s="1"/>
  <c r="BH35" i="27" s="1"/>
  <c r="AX33" i="27"/>
  <c r="AX34" i="27" s="1"/>
  <c r="AX35" i="27" s="1"/>
  <c r="BJ33" i="27"/>
  <c r="BJ34" i="27" s="1"/>
  <c r="BJ35" i="27" s="1"/>
  <c r="R33" i="27"/>
  <c r="R34" i="27" s="1"/>
  <c r="R35" i="27" s="1"/>
  <c r="AI33" i="27"/>
  <c r="AI34" i="27" s="1"/>
  <c r="AI35" i="27" s="1"/>
  <c r="AR33" i="27"/>
  <c r="AR34" i="27" s="1"/>
  <c r="AR35" i="27" s="1"/>
  <c r="K33" i="27"/>
  <c r="K34" i="27" s="1"/>
  <c r="K35" i="27" s="1"/>
  <c r="AM33" i="27"/>
  <c r="AM34" i="27" s="1"/>
  <c r="AM35" i="27" s="1"/>
  <c r="BL33" i="27"/>
  <c r="BL34" i="27" s="1"/>
  <c r="BL35" i="27" s="1"/>
  <c r="J33" i="27"/>
  <c r="J34" i="27" s="1"/>
  <c r="J35" i="27" s="1"/>
  <c r="H33" i="27"/>
  <c r="H34" i="27" s="1"/>
  <c r="H35" i="27" s="1"/>
  <c r="Q33" i="27"/>
  <c r="Q34" i="27" s="1"/>
  <c r="Q35" i="27" s="1"/>
  <c r="AW33" i="27"/>
  <c r="AW34" i="27" s="1"/>
  <c r="AW35" i="27" s="1"/>
  <c r="BM33" i="27"/>
  <c r="BM34" i="27" s="1"/>
  <c r="BM35" i="27" s="1"/>
  <c r="S33" i="27"/>
  <c r="S34" i="27" s="1"/>
  <c r="S35" i="27" s="1"/>
  <c r="BN33" i="27"/>
  <c r="BN34" i="27" s="1"/>
  <c r="BN35" i="27" s="1"/>
  <c r="W33" i="27"/>
  <c r="W34" i="27" s="1"/>
  <c r="W35" i="27" s="1"/>
  <c r="AE33" i="27"/>
  <c r="AE34" i="27" s="1"/>
  <c r="AE35" i="27" s="1"/>
  <c r="BI33" i="27"/>
  <c r="BI34" i="27" s="1"/>
  <c r="BI35" i="27" s="1"/>
  <c r="BA33" i="27"/>
  <c r="BA34" i="27" s="1"/>
  <c r="BA35" i="27" s="1"/>
  <c r="BD33" i="27"/>
  <c r="BD34" i="27" s="1"/>
  <c r="BD35" i="27" s="1"/>
  <c r="AC33" i="27"/>
  <c r="AC34" i="27" s="1"/>
  <c r="AC35" i="27" s="1"/>
  <c r="BF33" i="27"/>
  <c r="BF34" i="27" s="1"/>
  <c r="BF35" i="27" s="1"/>
  <c r="L33" i="27"/>
  <c r="L34" i="27" s="1"/>
  <c r="L35" i="27" s="1"/>
  <c r="AP33" i="27"/>
  <c r="AP34" i="27" s="1"/>
  <c r="AP35" i="27" s="1"/>
  <c r="BO33" i="27"/>
  <c r="BO34" i="27" s="1"/>
  <c r="BO35" i="27" s="1"/>
  <c r="P33" i="27"/>
  <c r="P34" i="27" s="1"/>
  <c r="P35" i="27" s="1"/>
  <c r="F33" i="27"/>
  <c r="F34" i="27" s="1"/>
  <c r="F35" i="27" s="1"/>
  <c r="AT33" i="27"/>
  <c r="AT34" i="27" s="1"/>
  <c r="AT35" i="27" s="1"/>
  <c r="M33" i="27"/>
  <c r="M34" i="27" s="1"/>
  <c r="M35" i="27" s="1"/>
  <c r="BE33" i="27"/>
  <c r="BE34" i="27" s="1"/>
  <c r="BE35" i="27" s="1"/>
  <c r="AJ33" i="27"/>
  <c r="AJ34" i="27" s="1"/>
  <c r="AJ35" i="27" s="1"/>
  <c r="O33" i="27"/>
  <c r="O34" i="27" s="1"/>
  <c r="O35" i="27" s="1"/>
  <c r="BK33" i="27"/>
  <c r="BK34" i="27" s="1"/>
  <c r="BK35" i="27" s="1"/>
  <c r="I33" i="27"/>
  <c r="I34" i="27" s="1"/>
  <c r="I35" i="27" s="1"/>
  <c r="Y33" i="27"/>
  <c r="Y34" i="27" s="1"/>
  <c r="Y35" i="27" s="1"/>
  <c r="AY33" i="27"/>
  <c r="AY34" i="27" s="1"/>
  <c r="AY35" i="27" s="1"/>
  <c r="AA33" i="27"/>
  <c r="AA34" i="27" s="1"/>
  <c r="AA35" i="27" s="1"/>
  <c r="AV33" i="27"/>
  <c r="AV34" i="27" s="1"/>
  <c r="AV35" i="27" s="1"/>
  <c r="BB33" i="27"/>
  <c r="BB34" i="27" s="1"/>
  <c r="BB35" i="27" s="1"/>
  <c r="N33" i="27"/>
  <c r="N34" i="27" s="1"/>
  <c r="N35" i="27" s="1"/>
  <c r="AG33" i="27"/>
  <c r="AG34" i="27" s="1"/>
  <c r="AG35" i="27" s="1"/>
  <c r="BG33" i="27"/>
  <c r="BG34" i="27" s="1"/>
  <c r="BG35" i="27" s="1"/>
  <c r="AD33" i="27"/>
  <c r="AD34" i="27" s="1"/>
  <c r="AD35" i="27" s="1"/>
  <c r="T33" i="27"/>
  <c r="T34" i="27" s="1"/>
  <c r="T35" i="27" s="1"/>
  <c r="AK33" i="27"/>
  <c r="AK34" i="27" s="1"/>
  <c r="AK35" i="27" s="1"/>
  <c r="X33" i="27"/>
  <c r="X34" i="27" s="1"/>
  <c r="X35" i="27" s="1"/>
  <c r="AN33" i="27"/>
  <c r="AN34" i="27" s="1"/>
  <c r="AN35" i="27" s="1"/>
  <c r="U33" i="27"/>
  <c r="U34" i="27" s="1"/>
  <c r="U35" i="27" s="1"/>
  <c r="V33" i="27"/>
  <c r="V34" i="27" s="1"/>
  <c r="V35" i="27" s="1"/>
  <c r="AL33" i="27"/>
  <c r="AL34" i="27" s="1"/>
  <c r="AL35" i="27" s="1"/>
  <c r="AU33" i="27"/>
  <c r="AU34" i="27" s="1"/>
  <c r="AU35" i="27" s="1"/>
  <c r="AS33" i="27"/>
  <c r="AS34" i="27" s="1"/>
  <c r="AS35" i="27" s="1"/>
  <c r="BC33" i="27"/>
  <c r="BC34" i="27" s="1"/>
  <c r="BC35" i="27" s="1"/>
  <c r="AQ33" i="27"/>
  <c r="AQ34" i="27" s="1"/>
  <c r="AQ35" i="27" s="1"/>
  <c r="AZ33" i="27"/>
  <c r="AZ34" i="27" s="1"/>
  <c r="AZ35" i="27" s="1"/>
  <c r="G33" i="27"/>
  <c r="G34" i="27" s="1"/>
  <c r="G35" i="27" s="1"/>
  <c r="AO33" i="27"/>
  <c r="AO34" i="27" s="1"/>
  <c r="AO35" i="27" s="1"/>
  <c r="E33" i="27" l="1"/>
  <c r="E34" i="27" l="1"/>
  <c r="E35" i="27" l="1"/>
</calcChain>
</file>

<file path=xl/sharedStrings.xml><?xml version="1.0" encoding="utf-8"?>
<sst xmlns="http://schemas.openxmlformats.org/spreadsheetml/2006/main" count="1236" uniqueCount="259">
  <si>
    <t>Screening</t>
  </si>
  <si>
    <t>Cycle 3</t>
  </si>
  <si>
    <t>Cycle 4</t>
  </si>
  <si>
    <t>Urinalysis</t>
  </si>
  <si>
    <t>TSH, free T3 (or total T3), free T4</t>
  </si>
  <si>
    <t>Cycle 2</t>
  </si>
  <si>
    <t>Cycle 5</t>
  </si>
  <si>
    <t>Cycle 6</t>
  </si>
  <si>
    <t>Cycle 7</t>
  </si>
  <si>
    <t>Cycle 8</t>
  </si>
  <si>
    <t>RBR consent</t>
  </si>
  <si>
    <t>Serum Pregnancy</t>
  </si>
  <si>
    <t>Urine Pregnancy</t>
  </si>
  <si>
    <t>HBV DNA</t>
  </si>
  <si>
    <t>HCV RNA</t>
  </si>
  <si>
    <t>Optional tumor sample (per slide)</t>
  </si>
  <si>
    <t>Sample handling for Central Labs (per timepoint)</t>
  </si>
  <si>
    <t>Patient Nutrition fee for ctDNA/PK sampling</t>
  </si>
  <si>
    <t>Tumor assessments (CT scans (with oral or IV contrast) of the chest, abdomen, pelvis, and head)</t>
  </si>
  <si>
    <t>CT scans (with oral or IV contrast) (per organ/area)</t>
  </si>
  <si>
    <t>Bone scan</t>
  </si>
  <si>
    <t>Tumor assessment per REIST 1.1</t>
  </si>
  <si>
    <t>MRI scans (per organ)</t>
  </si>
  <si>
    <t>Patient-reported outcomes (SILC, EORTC QLQ-C30, and EQ-5D-5L)</t>
  </si>
  <si>
    <t>Eye examination (Optometrist)</t>
  </si>
  <si>
    <t>Hospital Registration</t>
  </si>
  <si>
    <t>Gynecological examination (female only)</t>
  </si>
  <si>
    <t>Gynecological examination (Gynecologist)</t>
  </si>
  <si>
    <t>Cycle 10</t>
  </si>
  <si>
    <t>Cycle 11</t>
  </si>
  <si>
    <t>Cycle 12</t>
  </si>
  <si>
    <t>Cycle 13</t>
  </si>
  <si>
    <t>Cycle 14</t>
  </si>
  <si>
    <t>Cycle 15</t>
  </si>
  <si>
    <t>Cycle 16</t>
  </si>
  <si>
    <t>Cycle 17</t>
  </si>
  <si>
    <t>Eye examination (visual acuity and slit-lamp tests)</t>
  </si>
  <si>
    <t>Eye examination (visual acuity and slit-lamp tests, tonometry, indirect ophthalmoscopy, and optical coherence tomography )</t>
  </si>
  <si>
    <t>Head and neck examination</t>
  </si>
  <si>
    <t>Head and neck examination (Physician)</t>
  </si>
  <si>
    <t>Colonoscopy</t>
  </si>
  <si>
    <t>Sigmoidoscopy</t>
  </si>
  <si>
    <t>Anoscopy</t>
  </si>
  <si>
    <t>Medication for GI endoscopy</t>
  </si>
  <si>
    <t>Anal examination (visual inspection and digital examination)</t>
  </si>
  <si>
    <t>Anal examination ((Physician)</t>
  </si>
  <si>
    <t>Dermatologic examination</t>
  </si>
  <si>
    <t>Dermatologic examination (Dermatologist)</t>
  </si>
  <si>
    <t>ECHO or MUGA scan</t>
  </si>
  <si>
    <t>Chemistry (with CPK)</t>
  </si>
  <si>
    <t>Hematology</t>
  </si>
  <si>
    <t>Fasting blood glucose</t>
  </si>
  <si>
    <t>ECG</t>
  </si>
  <si>
    <t>Patient transportation fee</t>
  </si>
  <si>
    <t>試驗雜支</t>
    <phoneticPr fontId="6" type="noConversion"/>
  </si>
  <si>
    <t>試驗藥物調劑費</t>
    <phoneticPr fontId="6" type="noConversion"/>
  </si>
  <si>
    <t>Cycle 1</t>
  </si>
  <si>
    <t>Cycle 9</t>
  </si>
  <si>
    <t>主持人費</t>
    <phoneticPr fontId="48" type="noConversion"/>
  </si>
  <si>
    <t>試驗協調師費</t>
    <phoneticPr fontId="6" type="noConversion"/>
  </si>
  <si>
    <t>試驗協調師費</t>
    <phoneticPr fontId="48" type="noConversion"/>
  </si>
  <si>
    <t>電腦斷層 (含顯影劑 - 胸部, 腹部和骨盆)</t>
    <phoneticPr fontId="14" type="noConversion"/>
  </si>
  <si>
    <t>CT/MRI光碟燒錄費/次/燒錄單位</t>
    <phoneticPr fontId="6" type="noConversion"/>
  </si>
  <si>
    <t>CT/MRI光碟燒錄費/次</t>
    <phoneticPr fontId="6" type="noConversion"/>
  </si>
  <si>
    <t>試驗藥物注射與耗材費</t>
    <phoneticPr fontId="6" type="noConversion"/>
  </si>
  <si>
    <t>掛號費</t>
    <phoneticPr fontId="6" type="noConversion"/>
  </si>
  <si>
    <t>受試者交通費</t>
    <phoneticPr fontId="6" type="noConversion"/>
  </si>
  <si>
    <t>受試者營養費</t>
    <phoneticPr fontId="6" type="noConversion"/>
  </si>
  <si>
    <t>Screening 
-42 to -28</t>
  </si>
  <si>
    <t>Screening Failure Follow Up</t>
  </si>
  <si>
    <t>PI fee  試驗主持人費用</t>
    <phoneticPr fontId="6" type="noConversion"/>
  </si>
  <si>
    <t>SC fee 試驗協調師費</t>
    <phoneticPr fontId="6" type="noConversion"/>
  </si>
  <si>
    <t>分類</t>
    <phoneticPr fontId="48" type="noConversion"/>
  </si>
  <si>
    <t>項目</t>
    <phoneticPr fontId="48" type="noConversion"/>
  </si>
  <si>
    <t>備註</t>
    <phoneticPr fontId="48" type="noConversion"/>
  </si>
  <si>
    <t>Total</t>
    <phoneticPr fontId="48" type="noConversion"/>
  </si>
  <si>
    <t>Total Per Subject</t>
    <phoneticPr fontId="48" type="noConversion"/>
  </si>
  <si>
    <t>Total Cost Per Patient With Overhead</t>
    <phoneticPr fontId="48" type="noConversion"/>
  </si>
  <si>
    <t>備註欄</t>
    <phoneticPr fontId="48" type="noConversion"/>
  </si>
  <si>
    <t>年費/制式收費項目</t>
    <phoneticPr fontId="48" type="noConversion"/>
  </si>
  <si>
    <t>第一年</t>
    <phoneticPr fontId="48" type="noConversion"/>
  </si>
  <si>
    <t>第二年</t>
    <phoneticPr fontId="48" type="noConversion"/>
  </si>
  <si>
    <t>第三年</t>
    <phoneticPr fontId="48" type="noConversion"/>
  </si>
  <si>
    <t>第四年</t>
    <phoneticPr fontId="48" type="noConversion"/>
  </si>
  <si>
    <t>試驗研究費</t>
    <phoneticPr fontId="48" type="noConversion"/>
  </si>
  <si>
    <t>試驗研究費</t>
  </si>
  <si>
    <t>藥品(試驗產品)管理費</t>
    <phoneticPr fontId="48" type="noConversion"/>
  </si>
  <si>
    <t>Total Site Costs</t>
    <phoneticPr fontId="48" type="noConversion"/>
  </si>
  <si>
    <t>Total Cost for site cost</t>
    <phoneticPr fontId="48" type="noConversion"/>
  </si>
  <si>
    <t>Grand Total</t>
    <phoneticPr fontId="48" type="noConversion"/>
  </si>
  <si>
    <t>其它(Invoice/Per Occurrence)</t>
    <phoneticPr fontId="48" type="noConversion"/>
  </si>
  <si>
    <t>MRI / CT Image copy fee / time</t>
    <phoneticPr fontId="48" type="noConversion"/>
  </si>
  <si>
    <t>依實際執行需要開立藥品，實支實付</t>
    <phoneticPr fontId="48" type="noConversion"/>
  </si>
  <si>
    <t>Pharmacist ovetime fee (after 5PM / non-woking day) / per hour</t>
  </si>
  <si>
    <t>備忘錄</t>
    <phoneticPr fontId="48" type="noConversion"/>
  </si>
  <si>
    <t>Cycle 1 Day 1</t>
  </si>
  <si>
    <t>Cycle 1 Day 8</t>
  </si>
  <si>
    <t>Cycle 2 Day 1</t>
  </si>
  <si>
    <t>Cycle 2 Day 8</t>
  </si>
  <si>
    <t>Cycle 3 Day 1</t>
  </si>
  <si>
    <t>Cycle 4 Day 1</t>
  </si>
  <si>
    <t>眼科醫師人事費</t>
    <phoneticPr fontId="6" type="noConversion"/>
  </si>
  <si>
    <t>大腸直腸外科醫師人事費</t>
    <phoneticPr fontId="6" type="noConversion"/>
  </si>
  <si>
    <t>皮膚科醫師人事費</t>
    <phoneticPr fontId="6" type="noConversion"/>
  </si>
  <si>
    <t>Cycle 1 Day 15</t>
  </si>
  <si>
    <t>Cycle 2 Day 15</t>
  </si>
  <si>
    <t>Cycle 3 Day 15</t>
  </si>
  <si>
    <t>Run in Day 1</t>
  </si>
  <si>
    <t>Run in Day 15</t>
  </si>
  <si>
    <t>Run in Day 21</t>
  </si>
  <si>
    <t>Cycle 1 Day 22</t>
  </si>
  <si>
    <t>Cycle 2 Day 22</t>
  </si>
  <si>
    <t>Cycle 4 Day 15</t>
  </si>
  <si>
    <t>Cycle 5 Day 1</t>
  </si>
  <si>
    <t>Cycle 5 Day 15</t>
  </si>
  <si>
    <t>Cycle 6 Day 1</t>
  </si>
  <si>
    <t>Cycle 6 Day 15</t>
  </si>
  <si>
    <t>Cycle 7 Day 1</t>
  </si>
  <si>
    <t>Cycle 7 Day 15</t>
  </si>
  <si>
    <t>Cycle 8 Day 1</t>
  </si>
  <si>
    <t>Cycle 8 Day 15</t>
  </si>
  <si>
    <t>Cycle 9 Day 1</t>
  </si>
  <si>
    <t>Cycle 9 Day 15</t>
  </si>
  <si>
    <t>Cycle 10 Day 1</t>
  </si>
  <si>
    <t>Cycle 10 Day 15</t>
  </si>
  <si>
    <t>Cycle 11 Day 1</t>
  </si>
  <si>
    <t>Cycle 11 Day 15</t>
  </si>
  <si>
    <t>Cycle 12 Day 1</t>
  </si>
  <si>
    <t>Cycle 12 Day 15</t>
  </si>
  <si>
    <t>Cycle 13 Day 1</t>
  </si>
  <si>
    <t>Cycle 13 Day 15</t>
  </si>
  <si>
    <t>Cycle 14 Day 1</t>
  </si>
  <si>
    <t>Cycle 14 Day 15</t>
  </si>
  <si>
    <t>Cycle 15 Day 1</t>
  </si>
  <si>
    <t>Cycle 15 Day 15</t>
  </si>
  <si>
    <t>Cycle 16 Day 1</t>
  </si>
  <si>
    <t>Cycle 16 Day 15</t>
  </si>
  <si>
    <t>Cycle 17 Day 1</t>
  </si>
  <si>
    <t>Cycle 17 Day 15</t>
  </si>
  <si>
    <t>Cycle 18 Day 1</t>
  </si>
  <si>
    <t>Cycle 18 Day 15</t>
  </si>
  <si>
    <t>Cycle 19 Day 1</t>
  </si>
  <si>
    <t>Cycle 19 Day 15</t>
  </si>
  <si>
    <t>Cycle 20 Day 1</t>
  </si>
  <si>
    <t>Cycle 20 Day 15</t>
  </si>
  <si>
    <t>Cycle 21 Day 1</t>
  </si>
  <si>
    <t>Cycle 21 Day 15</t>
  </si>
  <si>
    <t>Cycle 22 Day 1</t>
  </si>
  <si>
    <t>Cycle 22 Day 15</t>
  </si>
  <si>
    <t>Cycle 23 Day 1</t>
  </si>
  <si>
    <t>Cycle 23 Day 15</t>
  </si>
  <si>
    <t>Cycle 24 Day 1</t>
  </si>
  <si>
    <t>Cycle 24 Day 15</t>
  </si>
  <si>
    <t>Cycle 25 Day 1</t>
  </si>
  <si>
    <t>Cycle 25 Day 15</t>
  </si>
  <si>
    <t>Treatment Discontinuation
(+) all assessment</t>
  </si>
  <si>
    <t>Treatment Discontinuation
(-) all assessment</t>
  </si>
  <si>
    <t>Follow-up 3 month</t>
  </si>
  <si>
    <t>Follow-up 6 month</t>
  </si>
  <si>
    <t>Survival Follow-up
Q12W</t>
  </si>
  <si>
    <t>頭頸部檢查</t>
    <phoneticPr fontId="6" type="noConversion"/>
  </si>
  <si>
    <r>
      <rPr>
        <sz val="9"/>
        <rFont val="微軟正黑體"/>
        <family val="2"/>
        <charset val="136"/>
      </rPr>
      <t>皮膚科檢查</t>
    </r>
    <phoneticPr fontId="6" type="noConversion"/>
  </si>
  <si>
    <r>
      <rPr>
        <sz val="9"/>
        <rFont val="微軟正黑體"/>
        <family val="2"/>
        <charset val="136"/>
      </rPr>
      <t>血液檢查</t>
    </r>
    <phoneticPr fontId="6" type="noConversion"/>
  </si>
  <si>
    <r>
      <rPr>
        <sz val="9"/>
        <rFont val="微軟正黑體"/>
        <family val="2"/>
        <charset val="136"/>
      </rPr>
      <t>生化檢查</t>
    </r>
    <phoneticPr fontId="6" type="noConversion"/>
  </si>
  <si>
    <t>病毒血清學檢驗</t>
  </si>
  <si>
    <t>空腹血糖</t>
  </si>
  <si>
    <t>凝血功能檢查和血脂檢查</t>
  </si>
  <si>
    <t>心電圖</t>
  </si>
  <si>
    <t>心臟超音波 (ECHO or MUGA scan)</t>
  </si>
  <si>
    <t>電腦斷層 (含顯影劑 - 頭部, 胸部, 腹部和骨盆)</t>
    <phoneticPr fontId="14" type="noConversion"/>
  </si>
  <si>
    <t>電腦斷層 (含顯影劑 - 胸部)</t>
    <phoneticPr fontId="14" type="noConversion"/>
  </si>
  <si>
    <t>Cycle&gt;16</t>
  </si>
  <si>
    <t>Cycle&gt;16 with TA</t>
  </si>
  <si>
    <t>Cycle&gt;16 with thyroid function test</t>
  </si>
  <si>
    <t>Cycle&gt;16 with TA &amp; thyroid function test</t>
  </si>
  <si>
    <t>Treatment Discontinuation</t>
  </si>
  <si>
    <t>Follow-up
3 &amp; 6 month</t>
  </si>
  <si>
    <t>Follow-up</t>
  </si>
  <si>
    <t>凝血功能檢查</t>
  </si>
  <si>
    <t>尿液檢查</t>
    <phoneticPr fontId="6" type="noConversion"/>
  </si>
  <si>
    <t>Cycle &gt;17 with TA &amp; ctDNA</t>
  </si>
  <si>
    <t>Cycle &gt;17 with TA</t>
  </si>
  <si>
    <t>Cycle &gt;17 with ctDNA</t>
  </si>
  <si>
    <t>Cycle &gt;17 others</t>
  </si>
  <si>
    <t>Follow-up 1</t>
  </si>
  <si>
    <t>Follow-up 2 and afterward</t>
  </si>
  <si>
    <t>血脂檢查</t>
  </si>
  <si>
    <t>澱粉酶、解脂酶</t>
  </si>
  <si>
    <t>病理科腫瘤檢體費(15片)</t>
    <phoneticPr fontId="6" type="noConversion"/>
  </si>
  <si>
    <t>肝功能檢測（ALT, AST, total bilirubin)</t>
  </si>
  <si>
    <t>肌酸酐</t>
  </si>
  <si>
    <t>肛門檢查</t>
    <phoneticPr fontId="6" type="noConversion"/>
  </si>
  <si>
    <t>眼睛檢查</t>
    <phoneticPr fontId="6" type="noConversion"/>
  </si>
  <si>
    <t>受試者費用</t>
  </si>
  <si>
    <t>MRI影像判讀費</t>
  </si>
  <si>
    <t>Premedications / per month</t>
  </si>
  <si>
    <t>Fresh biopsy</t>
  </si>
  <si>
    <r>
      <rPr>
        <b/>
        <sz val="10"/>
        <color theme="0"/>
        <rFont val="微軟正黑體"/>
        <family val="2"/>
        <charset val="136"/>
      </rPr>
      <t>Overhead 15</t>
    </r>
    <r>
      <rPr>
        <sz val="10"/>
        <color theme="0"/>
        <rFont val="微軟正黑體"/>
        <family val="2"/>
        <charset val="136"/>
      </rPr>
      <t>%</t>
    </r>
    <r>
      <rPr>
        <b/>
        <sz val="10"/>
        <color theme="0"/>
        <rFont val="微軟正黑體"/>
        <family val="2"/>
        <charset val="136"/>
      </rPr>
      <t xml:space="preserve"> (site cost)</t>
    </r>
    <phoneticPr fontId="48" type="noConversion"/>
  </si>
  <si>
    <t>Overhead 15%</t>
    <phoneticPr fontId="48" type="noConversion"/>
  </si>
  <si>
    <t>Total Cost for 2 Patients with Overhead</t>
    <phoneticPr fontId="48" type="noConversion"/>
  </si>
  <si>
    <t>Total Cost for 4 Patients with Overhead</t>
    <phoneticPr fontId="48" type="noConversion"/>
  </si>
  <si>
    <t>Total Cost for 300 Patients with Overhead</t>
    <phoneticPr fontId="48" type="noConversion"/>
  </si>
  <si>
    <t>Pharmacist transportation fee (after 5 PM / non-workinf day) / per time</t>
    <phoneticPr fontId="6" type="noConversion"/>
  </si>
  <si>
    <t>試驗主持費</t>
  </si>
  <si>
    <t>試驗協調師費</t>
  </si>
  <si>
    <t>其他試驗人事費</t>
  </si>
  <si>
    <t>試驗醫療費</t>
  </si>
  <si>
    <t>其他費用</t>
    <phoneticPr fontId="48" type="noConversion"/>
  </si>
  <si>
    <t>其他費用</t>
  </si>
  <si>
    <t>實驗室證書費</t>
  </si>
  <si>
    <t>Unit-Price</t>
  </si>
  <si>
    <t>Unscheduled Visit</t>
    <phoneticPr fontId="14" type="noConversion"/>
  </si>
  <si>
    <t>統一計算於Cohort E</t>
    <phoneticPr fontId="6" type="noConversion"/>
  </si>
  <si>
    <t>其他費用</t>
    <phoneticPr fontId="6" type="noConversion"/>
  </si>
  <si>
    <t>檢驗科抽血技術費</t>
    <phoneticPr fontId="6" type="noConversion"/>
  </si>
  <si>
    <t xml:space="preserve">Natural History FU - Enrollment </t>
    <phoneticPr fontId="14" type="noConversion"/>
  </si>
  <si>
    <t>Natural History FU - every 3 months</t>
    <phoneticPr fontId="14" type="noConversion"/>
  </si>
  <si>
    <t>Natural History FU - PD</t>
    <phoneticPr fontId="14" type="noConversion"/>
  </si>
  <si>
    <t>住院費</t>
    <phoneticPr fontId="6" type="noConversion"/>
  </si>
  <si>
    <r>
      <t>1. 以上(invoice／Per Occurrence)不含15% OH。待收取費用時會外加15% OH。
2. Screening failure，費用依據Screening支付。Unschedule visit依實際發生項目以表列費用給付。
3.</t>
    </r>
    <r>
      <rPr>
        <sz val="10"/>
        <color indexed="10"/>
        <rFont val="微軟正黑體"/>
        <family val="2"/>
        <charset val="136"/>
      </rPr>
      <t xml:space="preserve"> </t>
    </r>
    <r>
      <rPr>
        <sz val="10"/>
        <color indexed="8"/>
        <rFont val="微軟正黑體"/>
        <family val="2"/>
        <charset val="136"/>
      </rPr>
      <t>試驗結束後倉儲費用，由廠商直接付款倉儲公司委託保存與付費。
4.試驗研究費: 時間以合約簽約日起計至完成IRB結案與結案結算完成止。</t>
    </r>
    <phoneticPr fontId="48" type="noConversion"/>
  </si>
  <si>
    <t>每片,光碟燒錄費</t>
  </si>
  <si>
    <t>每片,受試者資訊去連結費</t>
  </si>
  <si>
    <t>關案費</t>
    <phoneticPr fontId="14" type="noConversion"/>
  </si>
  <si>
    <t>SAE/SUSAR通報費</t>
    <phoneticPr fontId="14" type="noConversion"/>
  </si>
  <si>
    <t>每事件</t>
    <phoneticPr fontId="14" type="noConversion"/>
  </si>
  <si>
    <t>每案</t>
    <phoneticPr fontId="14" type="noConversion"/>
  </si>
  <si>
    <t>檢驗科或其他技術人員協助</t>
    <phoneticPr fontId="14" type="noConversion"/>
  </si>
  <si>
    <t>此項費用是支付給附醫的</t>
    <phoneticPr fontId="14" type="noConversion"/>
  </si>
  <si>
    <t>雜支</t>
    <phoneticPr fontId="14" type="noConversion"/>
  </si>
  <si>
    <t>每年</t>
    <phoneticPr fontId="14" type="noConversion"/>
  </si>
  <si>
    <t>其他研究費</t>
    <phoneticPr fontId="14" type="noConversion"/>
  </si>
  <si>
    <t>監測服務費</t>
  </si>
  <si>
    <t>稽核服務費</t>
  </si>
  <si>
    <t>查核服務費</t>
  </si>
  <si>
    <t>第一期款款項金額，共計新台幣449,000元，將於合約簽署完成30日內支付，包含：（下列費用除了合約審查費、預付款和第一年試驗雜支之外，其餘皆已含15%行政管理費，單位：新台幣）
• 預付款250,000元。
• 合約審查費5,000元。
• 第一年藥品管理費46,000元。
• 第一年臨床試驗研究費138,000元。
• 第一年試驗雜支10,000元。</t>
    <phoneticPr fontId="48" type="noConversion"/>
  </si>
  <si>
    <t>包含肛門指診</t>
    <phoneticPr fontId="48" type="noConversion"/>
  </si>
  <si>
    <t>皮膚科醫師會診 (若無異狀, 無特殊檢查項目)</t>
  </si>
  <si>
    <t>(視覺敏銳性tonometry、裂隙燈檢查slitlamp ophthalmoscopy、間接眼底鏡檢查indirect ophthalmoscopy、光學同調斷層掃描 spectral domain optical coherence tomography)</t>
    <phoneticPr fontId="6" type="noConversion"/>
  </si>
  <si>
    <t>CBC/DC</t>
  </si>
  <si>
    <t>含CPK/Amylase/Lipase</t>
  </si>
  <si>
    <t>TSH, Total T3, free T4</t>
  </si>
  <si>
    <t>甲狀腺素分析</t>
    <phoneticPr fontId="48" type="noConversion"/>
  </si>
  <si>
    <t>HBsAg/HBcAb/Anti-HCV/Anti-HIV</t>
  </si>
  <si>
    <t>INR/PT/APTT;TG/LDL/HDL/ Total cholesterol</t>
  </si>
  <si>
    <t>由PI或Sub-I執行，且頭頸部檢查之人事費己包含在主持人費中
包含口腔黏膜、淋巴結觸診</t>
    <phoneticPr fontId="48" type="noConversion"/>
  </si>
  <si>
    <t>大部份狀況，皆會有研究助理或科內護理師完成檢體採集，但當研究助理或科內護理師無法幫受試者抽血時，才會另外開單請檢驗科抽血</t>
    <phoneticPr fontId="48" type="noConversion"/>
  </si>
  <si>
    <t>Hospitalization fee</t>
    <phoneticPr fontId="48" type="noConversion"/>
  </si>
  <si>
    <t>Per day</t>
    <phoneticPr fontId="48" type="noConversion"/>
  </si>
  <si>
    <r>
      <t>1. 以上(invoice／Per Occurrence)不含15% OH。待收取費用時會外加15% OH。
2. Screening failure，費用依據Screening支付。Unschedule visit依實際發生項目以表列費用給付。
3.</t>
    </r>
    <r>
      <rPr>
        <sz val="10"/>
        <color indexed="10"/>
        <rFont val="微軟正黑體"/>
        <family val="2"/>
        <charset val="136"/>
      </rPr>
      <t xml:space="preserve"> </t>
    </r>
    <r>
      <rPr>
        <sz val="10"/>
        <color indexed="8"/>
        <rFont val="微軟正黑體"/>
        <family val="2"/>
        <charset val="136"/>
      </rPr>
      <t>試驗結束後倉儲費用，由廠商直接付款倉儲公司委託保存與付費。
4.試驗研究費: 時間以合約簽約日起計至完成IRB結案與結案結算完成止。
5. 合約審查費 5,000元</t>
    </r>
    <phoneticPr fontId="48" type="noConversion"/>
  </si>
  <si>
    <t>由檢驗科或其他技術人員協助抽血</t>
    <phoneticPr fontId="14" type="noConversion"/>
  </si>
  <si>
    <t>研究助理或科內護理師完成抽血,離心,分裝和寄送等程序</t>
    <phoneticPr fontId="48" type="noConversion"/>
  </si>
  <si>
    <t>CBC/DC</t>
    <phoneticPr fontId="6" type="noConversion"/>
  </si>
  <si>
    <t>甲狀腺素分析</t>
    <phoneticPr fontId="6" type="noConversion"/>
  </si>
  <si>
    <t>3天2夜</t>
    <phoneticPr fontId="14" type="noConversion"/>
  </si>
  <si>
    <t>INR/PT/APTT</t>
  </si>
  <si>
    <t>TG/LDL/HDL/ Total cholesterol</t>
  </si>
  <si>
    <t>中央實驗室檢體處理費1</t>
    <phoneticPr fontId="6" type="noConversion"/>
  </si>
  <si>
    <t>中央實驗室檢體處理費2</t>
    <phoneticPr fontId="6" type="noConversion"/>
  </si>
  <si>
    <t>中央實驗室檢體處理費1 或 中央實驗室檢體處理費2+檢驗科抽血技術費，將依實際執行狀況支付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</si>
</sst>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&quot;$&quot;* #,##0.00_);_(&quot;$&quot;* \(#,##0.00\);_(&quot;$&quot;* &quot;-&quot;??_);_(@_)"/>
    <numFmt numFmtId="177" formatCode="#,##0_);[Red]\(#,##0\)"/>
    <numFmt numFmtId="178" formatCode="_-* #,##0.00\ _F_-;\-* #,##0.00\ _F_-;_-* &quot;-&quot;??\ _F_-;_-@_-"/>
    <numFmt numFmtId="179" formatCode="#,##0_ "/>
    <numFmt numFmtId="180" formatCode="_(* #,##0_);_(* \(#,##0\);_(* &quot;-&quot;_);_(@_)"/>
    <numFmt numFmtId="181" formatCode="_(* #,##0.00_);_(* \(#,##0.00\);_(* &quot;-&quot;??_);_(@_)"/>
    <numFmt numFmtId="182" formatCode="_-&quot;£&quot;* #,##0.00_-;\-&quot;£&quot;* #,##0.00_-;_-&quot;£&quot;* &quot;-&quot;??_-;_-@_-"/>
  </numFmts>
  <fonts count="55">
    <font>
      <sz val="10"/>
      <name val="Arial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10"/>
      <name val="Arial"/>
      <family val="2"/>
    </font>
    <font>
      <sz val="10"/>
      <name val="Marlett"/>
      <charset val="2"/>
    </font>
    <font>
      <sz val="10"/>
      <name val="Arial"/>
      <family val="2"/>
      <charset val="186"/>
    </font>
    <font>
      <sz val="8"/>
      <name val="Tahoma"/>
      <family val="2"/>
    </font>
    <font>
      <b/>
      <sz val="8"/>
      <name val="Tahoma"/>
      <family val="2"/>
    </font>
    <font>
      <sz val="11"/>
      <color theme="1"/>
      <name val="新細明體"/>
      <family val="2"/>
      <scheme val="minor"/>
    </font>
    <font>
      <sz val="11"/>
      <color theme="1"/>
      <name val="新細明體"/>
      <family val="3"/>
      <charset val="129"/>
      <scheme val="minor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color indexed="8"/>
      <name val="宋体"/>
      <family val="3"/>
      <charset val="136"/>
    </font>
    <font>
      <sz val="11"/>
      <color indexed="8"/>
      <name val="宋体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u/>
      <sz val="12"/>
      <color theme="10"/>
      <name val="新細明體"/>
      <family val="2"/>
      <charset val="136"/>
      <scheme val="minor"/>
    </font>
    <font>
      <b/>
      <sz val="10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color theme="1"/>
      <name val="新細明體"/>
      <family val="2"/>
      <scheme val="minor"/>
    </font>
    <font>
      <b/>
      <sz val="10"/>
      <color rgb="FFFF0000"/>
      <name val="微軟正黑體"/>
      <family val="2"/>
      <charset val="136"/>
    </font>
    <font>
      <sz val="10"/>
      <color theme="0"/>
      <name val="微軟正黑體"/>
      <family val="2"/>
      <charset val="136"/>
    </font>
    <font>
      <b/>
      <sz val="10"/>
      <color theme="0"/>
      <name val="微軟正黑體"/>
      <family val="2"/>
      <charset val="136"/>
    </font>
    <font>
      <sz val="9"/>
      <name val="新細明體"/>
      <family val="1"/>
      <charset val="136"/>
    </font>
    <font>
      <sz val="9"/>
      <name val="微軟正黑體"/>
      <family val="2"/>
      <charset val="136"/>
    </font>
    <font>
      <b/>
      <sz val="12"/>
      <color indexed="9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color indexed="10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0"/>
      <color rgb="FFFF0000"/>
      <name val="微軟正黑體"/>
      <family val="2"/>
      <charset val="136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80"/>
        <bgColor indexed="64"/>
      </patternFill>
    </fill>
    <fill>
      <patternFill patternType="solid">
        <fgColor rgb="FF00B0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indexed="18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14">
    <xf numFmtId="0" fontId="0" fillId="0" borderId="0">
      <alignment wrapText="1"/>
    </xf>
    <xf numFmtId="0" fontId="7" fillId="0" borderId="0">
      <alignment wrapText="1"/>
    </xf>
    <xf numFmtId="176" fontId="7" fillId="0" borderId="0" applyFont="0" applyFill="0" applyBorder="0" applyAlignment="0" applyProtection="0"/>
    <xf numFmtId="0" fontId="8" fillId="0" borderId="0" applyNumberFormat="0" applyFill="0" applyBorder="0" applyProtection="0">
      <alignment horizontal="center"/>
    </xf>
    <xf numFmtId="176" fontId="7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9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4" fontId="10" fillId="0" borderId="0" applyFill="0" applyBorder="0" applyProtection="0">
      <alignment horizontal="right"/>
    </xf>
    <xf numFmtId="3" fontId="10" fillId="0" borderId="0" applyFill="0" applyBorder="0" applyProtection="0">
      <alignment horizontal="right"/>
    </xf>
    <xf numFmtId="0" fontId="11" fillId="0" borderId="0" applyNumberFormat="0" applyFill="0" applyBorder="0" applyProtection="0">
      <alignment horizontal="center" wrapText="1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wrapText="1"/>
    </xf>
    <xf numFmtId="0" fontId="7" fillId="0" borderId="0">
      <alignment wrapText="1"/>
    </xf>
    <xf numFmtId="0" fontId="7" fillId="0" borderId="0"/>
    <xf numFmtId="0" fontId="7" fillId="0" borderId="0">
      <alignment wrapText="1"/>
    </xf>
    <xf numFmtId="0" fontId="7" fillId="0" borderId="0"/>
    <xf numFmtId="0" fontId="7" fillId="0" borderId="0"/>
    <xf numFmtId="0" fontId="12" fillId="0" borderId="0"/>
    <xf numFmtId="0" fontId="12" fillId="0" borderId="0"/>
    <xf numFmtId="0" fontId="7" fillId="0" borderId="0">
      <alignment wrapText="1"/>
    </xf>
    <xf numFmtId="0" fontId="7" fillId="0" borderId="0">
      <alignment wrapText="1"/>
    </xf>
    <xf numFmtId="0" fontId="12" fillId="0" borderId="0"/>
    <xf numFmtId="0" fontId="12" fillId="0" borderId="0"/>
    <xf numFmtId="0" fontId="7" fillId="0" borderId="0">
      <alignment wrapText="1"/>
    </xf>
    <xf numFmtId="0" fontId="7" fillId="0" borderId="0">
      <alignment wrapText="1"/>
    </xf>
    <xf numFmtId="0" fontId="12" fillId="0" borderId="0"/>
    <xf numFmtId="0" fontId="12" fillId="0" borderId="0"/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12" fillId="0" borderId="0"/>
    <xf numFmtId="0" fontId="7" fillId="0" borderId="0"/>
    <xf numFmtId="0" fontId="7" fillId="0" borderId="0">
      <alignment wrapText="1"/>
    </xf>
    <xf numFmtId="0" fontId="12" fillId="0" borderId="0"/>
    <xf numFmtId="0" fontId="7" fillId="0" borderId="0">
      <alignment wrapText="1"/>
    </xf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7" fillId="0" borderId="0">
      <alignment wrapText="1"/>
    </xf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wrapText="1"/>
    </xf>
    <xf numFmtId="0" fontId="7" fillId="0" borderId="0"/>
    <xf numFmtId="0" fontId="7" fillId="0" borderId="0">
      <alignment wrapText="1"/>
    </xf>
    <xf numFmtId="0" fontId="7" fillId="0" borderId="0">
      <alignment wrapText="1"/>
    </xf>
    <xf numFmtId="0" fontId="7" fillId="0" borderId="0"/>
    <xf numFmtId="0" fontId="7" fillId="0" borderId="0">
      <alignment wrapText="1"/>
    </xf>
    <xf numFmtId="0" fontId="7" fillId="0" borderId="0">
      <alignment wrapText="1"/>
    </xf>
    <xf numFmtId="0" fontId="7" fillId="0" borderId="0"/>
    <xf numFmtId="4" fontId="10" fillId="0" borderId="0" applyFill="0" applyBorder="0" applyProtection="0">
      <alignment horizontal="right"/>
    </xf>
    <xf numFmtId="3" fontId="10" fillId="0" borderId="0" applyFill="0" applyBorder="0" applyProtection="0">
      <alignment horizontal="right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0" borderId="0" applyFill="0" applyBorder="0" applyProtection="0">
      <alignment horizontal="left" wrapText="1"/>
    </xf>
    <xf numFmtId="0" fontId="7" fillId="0" borderId="0">
      <alignment wrapText="1"/>
    </xf>
    <xf numFmtId="0" fontId="12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/>
    <xf numFmtId="0" fontId="15" fillId="0" borderId="0">
      <alignment vertical="center"/>
    </xf>
    <xf numFmtId="178" fontId="7" fillId="0" borderId="0" applyFont="0" applyFill="0" applyBorder="0" applyAlignment="0" applyProtection="0"/>
    <xf numFmtId="41" fontId="16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7" fillId="0" borderId="0">
      <alignment wrapText="1"/>
    </xf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0" borderId="0"/>
    <xf numFmtId="41" fontId="12" fillId="0" borderId="0" applyFont="0" applyFill="0" applyBorder="0" applyAlignment="0" applyProtection="0"/>
    <xf numFmtId="0" fontId="17" fillId="0" borderId="0">
      <alignment vertical="center"/>
    </xf>
    <xf numFmtId="0" fontId="18" fillId="0" borderId="0">
      <alignment vertical="center"/>
    </xf>
    <xf numFmtId="0" fontId="7" fillId="0" borderId="0"/>
    <xf numFmtId="0" fontId="16" fillId="0" borderId="0"/>
    <xf numFmtId="0" fontId="12" fillId="0" borderId="0"/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wrapText="1"/>
    </xf>
    <xf numFmtId="0" fontId="7" fillId="0" borderId="0">
      <alignment wrapText="1"/>
    </xf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0" fontId="19" fillId="0" borderId="0"/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21" fillId="0" borderId="0" applyFont="0" applyFill="0" applyBorder="0" applyAlignment="0" applyProtection="0"/>
    <xf numFmtId="0" fontId="1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44" fontId="2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6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7" borderId="13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8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2" fillId="0" borderId="0"/>
    <xf numFmtId="0" fontId="38" fillId="0" borderId="0" applyNumberFormat="0" applyFill="0" applyBorder="0" applyAlignment="0" applyProtection="0">
      <alignment vertical="top"/>
      <protection locked="0"/>
    </xf>
    <xf numFmtId="180" fontId="1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2" fillId="0" borderId="0"/>
    <xf numFmtId="0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/>
    <xf numFmtId="180" fontId="3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/>
    <xf numFmtId="176" fontId="2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/>
    <xf numFmtId="181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/>
    <xf numFmtId="176" fontId="39" fillId="0" borderId="0" applyFont="0" applyFill="0" applyBorder="0" applyAlignment="0" applyProtection="0"/>
    <xf numFmtId="181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0" fontId="3" fillId="9" borderId="17" applyNumberFormat="0" applyFont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>
      <alignment vertical="center"/>
    </xf>
    <xf numFmtId="0" fontId="3" fillId="9" borderId="17" applyNumberFormat="0" applyFont="0" applyAlignment="0" applyProtection="0">
      <alignment vertical="center"/>
    </xf>
    <xf numFmtId="0" fontId="12" fillId="0" borderId="0"/>
    <xf numFmtId="180" fontId="1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>
      <alignment vertical="center"/>
    </xf>
    <xf numFmtId="0" fontId="3" fillId="9" borderId="17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>
      <alignment vertical="center"/>
    </xf>
    <xf numFmtId="0" fontId="3" fillId="9" borderId="17" applyNumberFormat="0" applyFont="0" applyAlignment="0" applyProtection="0">
      <alignment vertical="center"/>
    </xf>
    <xf numFmtId="0" fontId="2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4" fillId="0" borderId="0"/>
    <xf numFmtId="0" fontId="12" fillId="0" borderId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0" borderId="0"/>
    <xf numFmtId="0" fontId="1" fillId="0" borderId="0">
      <alignment vertical="center"/>
    </xf>
  </cellStyleXfs>
  <cellXfs count="106">
    <xf numFmtId="0" fontId="0" fillId="0" borderId="0" xfId="0">
      <alignment wrapText="1"/>
    </xf>
    <xf numFmtId="0" fontId="42" fillId="0" borderId="0" xfId="0" applyFont="1" applyAlignment="1">
      <alignment vertical="center"/>
    </xf>
    <xf numFmtId="0" fontId="43" fillId="0" borderId="1" xfId="306" applyFont="1" applyFill="1" applyBorder="1" applyAlignment="1">
      <alignment vertical="center"/>
    </xf>
    <xf numFmtId="0" fontId="43" fillId="0" borderId="1" xfId="306" applyFont="1" applyFill="1" applyBorder="1" applyAlignment="1">
      <alignment vertical="center" wrapText="1"/>
    </xf>
    <xf numFmtId="0" fontId="46" fillId="34" borderId="1" xfId="0" applyFont="1" applyFill="1" applyBorder="1" applyAlignment="1">
      <alignment horizontal="center" vertical="center" wrapText="1"/>
    </xf>
    <xf numFmtId="0" fontId="42" fillId="35" borderId="6" xfId="0" applyFont="1" applyFill="1" applyBorder="1" applyAlignment="1">
      <alignment vertical="center"/>
    </xf>
    <xf numFmtId="0" fontId="42" fillId="35" borderId="1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46" fillId="34" borderId="1" xfId="0" applyFont="1" applyFill="1" applyBorder="1" applyAlignment="1">
      <alignment horizontal="center" vertical="center"/>
    </xf>
    <xf numFmtId="179" fontId="42" fillId="0" borderId="0" xfId="0" applyNumberFormat="1" applyFont="1" applyFill="1" applyBorder="1" applyAlignment="1">
      <alignment horizontal="right" vertical="center"/>
    </xf>
    <xf numFmtId="0" fontId="47" fillId="34" borderId="1" xfId="0" applyFont="1" applyFill="1" applyBorder="1" applyAlignment="1">
      <alignment vertical="center"/>
    </xf>
    <xf numFmtId="3" fontId="43" fillId="0" borderId="1" xfId="306" applyNumberFormat="1" applyFont="1" applyFill="1" applyBorder="1" applyAlignment="1">
      <alignment vertical="center"/>
    </xf>
    <xf numFmtId="0" fontId="41" fillId="35" borderId="1" xfId="0" applyFont="1" applyFill="1" applyBorder="1" applyAlignment="1">
      <alignment horizontal="left" vertical="center"/>
    </xf>
    <xf numFmtId="0" fontId="45" fillId="35" borderId="1" xfId="0" applyFont="1" applyFill="1" applyBorder="1" applyAlignment="1">
      <alignment horizontal="left" vertical="center"/>
    </xf>
    <xf numFmtId="0" fontId="43" fillId="2" borderId="1" xfId="93" applyFont="1" applyFill="1" applyBorder="1" applyAlignment="1" applyProtection="1">
      <alignment vertical="center" wrapText="1"/>
    </xf>
    <xf numFmtId="0" fontId="43" fillId="0" borderId="1" xfId="93" applyFont="1" applyFill="1" applyBorder="1" applyAlignment="1" applyProtection="1">
      <alignment vertical="center" wrapText="1"/>
    </xf>
    <xf numFmtId="0" fontId="43" fillId="0" borderId="1" xfId="93" applyFont="1" applyBorder="1" applyAlignment="1" applyProtection="1">
      <alignment vertical="center" wrapText="1"/>
    </xf>
    <xf numFmtId="0" fontId="42" fillId="0" borderId="0" xfId="0" applyFont="1" applyAlignment="1">
      <alignment horizontal="center" vertical="center"/>
    </xf>
    <xf numFmtId="0" fontId="47" fillId="34" borderId="1" xfId="0" applyFont="1" applyFill="1" applyBorder="1" applyAlignment="1">
      <alignment horizontal="center" vertical="center"/>
    </xf>
    <xf numFmtId="179" fontId="42" fillId="35" borderId="1" xfId="0" applyNumberFormat="1" applyFont="1" applyFill="1" applyBorder="1" applyAlignment="1">
      <alignment horizontal="center" vertical="center"/>
    </xf>
    <xf numFmtId="179" fontId="4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/>
    </xf>
    <xf numFmtId="179" fontId="42" fillId="35" borderId="6" xfId="0" applyNumberFormat="1" applyFont="1" applyFill="1" applyBorder="1" applyAlignment="1">
      <alignment horizontal="center" vertical="center"/>
    </xf>
    <xf numFmtId="179" fontId="42" fillId="0" borderId="0" xfId="0" applyNumberFormat="1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0" borderId="1" xfId="308" applyFont="1" applyFill="1" applyBorder="1" applyAlignment="1">
      <alignment vertical="center" wrapText="1"/>
    </xf>
    <xf numFmtId="0" fontId="47" fillId="35" borderId="1" xfId="0" applyFont="1" applyFill="1" applyBorder="1" applyAlignment="1">
      <alignment horizontal="left" vertical="center"/>
    </xf>
    <xf numFmtId="38" fontId="43" fillId="0" borderId="1" xfId="308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179" fontId="43" fillId="0" borderId="1" xfId="0" applyNumberFormat="1" applyFont="1" applyBorder="1" applyAlignment="1">
      <alignment vertical="center" wrapText="1"/>
    </xf>
    <xf numFmtId="179" fontId="43" fillId="0" borderId="1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179" fontId="43" fillId="0" borderId="1" xfId="0" applyNumberFormat="1" applyFont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179" fontId="43" fillId="0" borderId="0" xfId="0" applyNumberFormat="1" applyFont="1" applyBorder="1" applyAlignment="1">
      <alignment horizontal="center" vertical="center"/>
    </xf>
    <xf numFmtId="0" fontId="43" fillId="0" borderId="0" xfId="0" applyFont="1" applyFill="1" applyAlignment="1">
      <alignment vertical="center"/>
    </xf>
    <xf numFmtId="0" fontId="43" fillId="0" borderId="1" xfId="0" applyFont="1" applyBorder="1" applyAlignment="1">
      <alignment vertical="center" wrapText="1"/>
    </xf>
    <xf numFmtId="0" fontId="43" fillId="0" borderId="1" xfId="0" applyFont="1" applyFill="1" applyBorder="1" applyAlignment="1">
      <alignment vertical="center"/>
    </xf>
    <xf numFmtId="179" fontId="43" fillId="0" borderId="3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horizontal="center" vertical="center"/>
    </xf>
    <xf numFmtId="179" fontId="42" fillId="0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vertical="center" wrapText="1"/>
    </xf>
    <xf numFmtId="179" fontId="42" fillId="0" borderId="1" xfId="0" applyNumberFormat="1" applyFont="1" applyBorder="1" applyAlignment="1">
      <alignment horizontal="center" vertical="center"/>
    </xf>
    <xf numFmtId="0" fontId="43" fillId="0" borderId="8" xfId="308" applyFont="1" applyFill="1" applyBorder="1" applyAlignment="1">
      <alignment vertical="center" wrapText="1"/>
    </xf>
    <xf numFmtId="0" fontId="43" fillId="0" borderId="3" xfId="308" applyFont="1" applyFill="1" applyBorder="1" applyAlignment="1">
      <alignment vertical="center" wrapText="1"/>
    </xf>
    <xf numFmtId="3" fontId="43" fillId="0" borderId="1" xfId="306" applyNumberFormat="1" applyFont="1" applyFill="1" applyBorder="1" applyAlignment="1">
      <alignment vertical="center" wrapText="1"/>
    </xf>
    <xf numFmtId="0" fontId="47" fillId="34" borderId="1" xfId="0" applyFont="1" applyFill="1" applyBorder="1" applyAlignment="1">
      <alignment vertical="center" wrapText="1"/>
    </xf>
    <xf numFmtId="0" fontId="47" fillId="34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3" fontId="49" fillId="0" borderId="1" xfId="306" applyNumberFormat="1" applyFont="1" applyFill="1" applyBorder="1" applyAlignment="1">
      <alignment vertical="center" wrapText="1"/>
    </xf>
    <xf numFmtId="179" fontId="42" fillId="35" borderId="1" xfId="0" applyNumberFormat="1" applyFont="1" applyFill="1" applyBorder="1" applyAlignment="1">
      <alignment horizontal="center" vertical="center" wrapText="1"/>
    </xf>
    <xf numFmtId="179" fontId="42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0" xfId="0" applyFont="1" applyFill="1" applyAlignment="1">
      <alignment horizontal="center" vertical="center" wrapText="1"/>
    </xf>
    <xf numFmtId="0" fontId="42" fillId="0" borderId="0" xfId="0" applyFont="1" applyFill="1" applyAlignment="1">
      <alignment vertical="center" wrapText="1"/>
    </xf>
    <xf numFmtId="177" fontId="43" fillId="0" borderId="1" xfId="0" applyNumberFormat="1" applyFont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 wrapText="1"/>
    </xf>
    <xf numFmtId="179" fontId="43" fillId="0" borderId="0" xfId="0" applyNumberFormat="1" applyFont="1" applyBorder="1" applyAlignment="1">
      <alignment horizontal="center" vertical="center" wrapText="1"/>
    </xf>
    <xf numFmtId="0" fontId="43" fillId="0" borderId="0" xfId="0" applyFont="1" applyFill="1" applyAlignment="1">
      <alignment vertical="center" wrapText="1"/>
    </xf>
    <xf numFmtId="0" fontId="42" fillId="35" borderId="6" xfId="0" applyFont="1" applyFill="1" applyBorder="1" applyAlignment="1">
      <alignment vertical="center" wrapText="1"/>
    </xf>
    <xf numFmtId="179" fontId="42" fillId="35" borderId="6" xfId="0" applyNumberFormat="1" applyFont="1" applyFill="1" applyBorder="1" applyAlignment="1">
      <alignment horizontal="center" vertical="center" wrapText="1"/>
    </xf>
    <xf numFmtId="179" fontId="42" fillId="0" borderId="0" xfId="0" applyNumberFormat="1" applyFont="1" applyFill="1" applyBorder="1" applyAlignment="1">
      <alignment horizontal="center" vertical="center" wrapText="1"/>
    </xf>
    <xf numFmtId="179" fontId="42" fillId="0" borderId="0" xfId="0" applyNumberFormat="1" applyFont="1" applyAlignment="1">
      <alignment horizontal="center" vertical="center" wrapText="1"/>
    </xf>
    <xf numFmtId="0" fontId="47" fillId="34" borderId="9" xfId="0" applyFont="1" applyFill="1" applyBorder="1" applyAlignment="1">
      <alignment horizontal="left" vertical="center" wrapText="1"/>
    </xf>
    <xf numFmtId="0" fontId="47" fillId="34" borderId="8" xfId="0" applyFont="1" applyFill="1" applyBorder="1" applyAlignment="1">
      <alignment horizontal="left" vertical="center" wrapText="1"/>
    </xf>
    <xf numFmtId="0" fontId="47" fillId="34" borderId="7" xfId="0" applyFont="1" applyFill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42" fillId="0" borderId="4" xfId="0" applyFont="1" applyBorder="1" applyAlignment="1">
      <alignment horizontal="left" vertical="center" wrapText="1"/>
    </xf>
    <xf numFmtId="0" fontId="42" fillId="0" borderId="5" xfId="0" applyFont="1" applyBorder="1" applyAlignment="1">
      <alignment horizontal="left" vertical="center" wrapText="1"/>
    </xf>
    <xf numFmtId="0" fontId="42" fillId="0" borderId="21" xfId="0" applyFont="1" applyFill="1" applyBorder="1" applyAlignment="1">
      <alignment horizontal="left" vertical="top" wrapText="1"/>
    </xf>
    <xf numFmtId="0" fontId="42" fillId="0" borderId="22" xfId="0" applyFont="1" applyFill="1" applyBorder="1" applyAlignment="1">
      <alignment horizontal="left" vertical="top" wrapText="1"/>
    </xf>
    <xf numFmtId="0" fontId="42" fillId="0" borderId="23" xfId="0" applyFont="1" applyFill="1" applyBorder="1" applyAlignment="1">
      <alignment horizontal="left" vertical="top" wrapText="1"/>
    </xf>
    <xf numFmtId="0" fontId="47" fillId="35" borderId="3" xfId="0" applyFont="1" applyFill="1" applyBorder="1" applyAlignment="1">
      <alignment horizontal="left" vertical="center" wrapText="1"/>
    </xf>
    <xf numFmtId="0" fontId="47" fillId="35" borderId="4" xfId="0" applyFont="1" applyFill="1" applyBorder="1" applyAlignment="1">
      <alignment horizontal="left" vertical="center" wrapText="1"/>
    </xf>
    <xf numFmtId="0" fontId="47" fillId="35" borderId="5" xfId="0" applyFont="1" applyFill="1" applyBorder="1" applyAlignment="1">
      <alignment horizontal="left" vertical="center" wrapText="1"/>
    </xf>
    <xf numFmtId="0" fontId="47" fillId="37" borderId="2" xfId="0" applyFont="1" applyFill="1" applyBorder="1" applyAlignment="1">
      <alignment horizontal="left" vertical="center" wrapText="1"/>
    </xf>
    <xf numFmtId="0" fontId="51" fillId="0" borderId="3" xfId="0" applyNumberFormat="1" applyFont="1" applyFill="1" applyBorder="1" applyAlignment="1">
      <alignment horizontal="left" vertical="top" wrapText="1"/>
    </xf>
    <xf numFmtId="0" fontId="51" fillId="0" borderId="4" xfId="0" applyNumberFormat="1" applyFont="1" applyFill="1" applyBorder="1" applyAlignment="1">
      <alignment horizontal="left" vertical="top" wrapText="1"/>
    </xf>
    <xf numFmtId="0" fontId="51" fillId="0" borderId="5" xfId="0" applyNumberFormat="1" applyFont="1" applyFill="1" applyBorder="1" applyAlignment="1">
      <alignment horizontal="left" vertical="top" wrapText="1"/>
    </xf>
    <xf numFmtId="0" fontId="47" fillId="36" borderId="3" xfId="0" applyFont="1" applyFill="1" applyBorder="1" applyAlignment="1">
      <alignment horizontal="left" vertical="center" wrapText="1"/>
    </xf>
    <xf numFmtId="0" fontId="47" fillId="36" borderId="5" xfId="0" applyFont="1" applyFill="1" applyBorder="1" applyAlignment="1">
      <alignment horizontal="left" vertical="center" wrapText="1"/>
    </xf>
    <xf numFmtId="0" fontId="46" fillId="36" borderId="3" xfId="0" applyFont="1" applyFill="1" applyBorder="1" applyAlignment="1">
      <alignment horizontal="left" vertical="center" wrapText="1"/>
    </xf>
    <xf numFmtId="0" fontId="46" fillId="36" borderId="5" xfId="0" applyFont="1" applyFill="1" applyBorder="1" applyAlignment="1">
      <alignment horizontal="left" vertical="center" wrapText="1"/>
    </xf>
    <xf numFmtId="0" fontId="47" fillId="36" borderId="3" xfId="0" applyFont="1" applyFill="1" applyBorder="1" applyAlignment="1">
      <alignment horizontal="left" vertical="center"/>
    </xf>
    <xf numFmtId="0" fontId="47" fillId="36" borderId="5" xfId="0" applyFont="1" applyFill="1" applyBorder="1" applyAlignment="1">
      <alignment horizontal="left" vertical="center"/>
    </xf>
    <xf numFmtId="0" fontId="47" fillId="37" borderId="1" xfId="0" applyFont="1" applyFill="1" applyBorder="1" applyAlignment="1">
      <alignment horizontal="left" vertical="center"/>
    </xf>
    <xf numFmtId="0" fontId="50" fillId="38" borderId="3" xfId="0" applyNumberFormat="1" applyFont="1" applyFill="1" applyBorder="1" applyAlignment="1">
      <alignment horizontal="left" vertical="top"/>
    </xf>
    <xf numFmtId="0" fontId="50" fillId="38" borderId="4" xfId="0" applyNumberFormat="1" applyFont="1" applyFill="1" applyBorder="1" applyAlignment="1">
      <alignment horizontal="left" vertical="top"/>
    </xf>
    <xf numFmtId="0" fontId="50" fillId="38" borderId="5" xfId="0" applyNumberFormat="1" applyFont="1" applyFill="1" applyBorder="1" applyAlignment="1">
      <alignment horizontal="left" vertical="top"/>
    </xf>
    <xf numFmtId="0" fontId="46" fillId="36" borderId="3" xfId="0" applyFont="1" applyFill="1" applyBorder="1" applyAlignment="1">
      <alignment horizontal="left" vertical="center"/>
    </xf>
    <xf numFmtId="0" fontId="46" fillId="36" borderId="5" xfId="0" applyFont="1" applyFill="1" applyBorder="1" applyAlignment="1">
      <alignment horizontal="left" vertical="center"/>
    </xf>
    <xf numFmtId="0" fontId="47" fillId="37" borderId="19" xfId="0" applyFont="1" applyFill="1" applyBorder="1" applyAlignment="1">
      <alignment horizontal="left" vertical="center"/>
    </xf>
    <xf numFmtId="0" fontId="47" fillId="37" borderId="20" xfId="0" applyFont="1" applyFill="1" applyBorder="1" applyAlignment="1">
      <alignment horizontal="left" vertical="center"/>
    </xf>
    <xf numFmtId="0" fontId="54" fillId="0" borderId="1" xfId="306" applyFont="1" applyFill="1" applyBorder="1" applyAlignment="1">
      <alignment vertical="center" wrapText="1"/>
    </xf>
    <xf numFmtId="0" fontId="54" fillId="0" borderId="1" xfId="0" applyFont="1" applyBorder="1" applyAlignment="1">
      <alignment vertical="center" wrapText="1"/>
    </xf>
    <xf numFmtId="3" fontId="54" fillId="0" borderId="1" xfId="306" applyNumberFormat="1" applyFont="1" applyFill="1" applyBorder="1" applyAlignment="1">
      <alignment vertical="center" wrapText="1"/>
    </xf>
    <xf numFmtId="179" fontId="54" fillId="0" borderId="1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0" fontId="54" fillId="0" borderId="1" xfId="306" applyFont="1" applyFill="1" applyBorder="1" applyAlignment="1">
      <alignment vertical="center"/>
    </xf>
    <xf numFmtId="179" fontId="54" fillId="0" borderId="1" xfId="0" applyNumberFormat="1" applyFont="1" applyBorder="1" applyAlignment="1">
      <alignment horizontal="center" vertical="center"/>
    </xf>
    <xf numFmtId="179" fontId="54" fillId="0" borderId="3" xfId="0" applyNumberFormat="1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</cellXfs>
  <cellStyles count="314">
    <cellStyle name="20% - 輔色1" xfId="202" builtinId="30" customBuiltin="1"/>
    <cellStyle name="20% - 輔色1 2" xfId="285"/>
    <cellStyle name="20% - 輔色2" xfId="206" builtinId="34" customBuiltin="1"/>
    <cellStyle name="20% - 輔色2 2" xfId="287"/>
    <cellStyle name="20% - 輔色3" xfId="210" builtinId="38" customBuiltin="1"/>
    <cellStyle name="20% - 輔色3 2" xfId="289"/>
    <cellStyle name="20% - 輔色4" xfId="214" builtinId="42" customBuiltin="1"/>
    <cellStyle name="20% - 輔色4 2" xfId="291"/>
    <cellStyle name="20% - 輔色5" xfId="218" builtinId="46" customBuiltin="1"/>
    <cellStyle name="20% - 輔色5 2" xfId="293"/>
    <cellStyle name="20% - 輔色6" xfId="222" builtinId="50" customBuiltin="1"/>
    <cellStyle name="20% - 輔色6 2" xfId="295"/>
    <cellStyle name="40% - 輔色1" xfId="203" builtinId="31" customBuiltin="1"/>
    <cellStyle name="40% - 輔色1 2" xfId="286"/>
    <cellStyle name="40% - 輔色2" xfId="207" builtinId="35" customBuiltin="1"/>
    <cellStyle name="40% - 輔色2 2" xfId="288"/>
    <cellStyle name="40% - 輔色3" xfId="211" builtinId="39" customBuiltin="1"/>
    <cellStyle name="40% - 輔色3 2" xfId="290"/>
    <cellStyle name="40% - 輔色4" xfId="215" builtinId="43" customBuiltin="1"/>
    <cellStyle name="40% - 輔色4 2" xfId="292"/>
    <cellStyle name="40% - 輔色5" xfId="219" builtinId="47" customBuiltin="1"/>
    <cellStyle name="40% - 輔色5 2" xfId="294"/>
    <cellStyle name="40% - 輔色6" xfId="223" builtinId="51" customBuiltin="1"/>
    <cellStyle name="40% - 輔色6 2" xfId="296"/>
    <cellStyle name="60% - 輔色1" xfId="204" builtinId="32" customBuiltin="1"/>
    <cellStyle name="60% - 輔色2" xfId="208" builtinId="36" customBuiltin="1"/>
    <cellStyle name="60% - 輔色3" xfId="212" builtinId="40" customBuiltin="1"/>
    <cellStyle name="60% - 輔色4" xfId="216" builtinId="44" customBuiltin="1"/>
    <cellStyle name="60% - 輔色5" xfId="220" builtinId="48" customBuiltin="1"/>
    <cellStyle name="60% - 輔色6" xfId="224" builtinId="52" customBuiltin="1"/>
    <cellStyle name="ChkMrkStyle" xfId="3"/>
    <cellStyle name="Comma [0] 2" xfId="103"/>
    <cellStyle name="Comma [0] 2 2" xfId="147"/>
    <cellStyle name="Comma [0] 2 2 2" xfId="150"/>
    <cellStyle name="Comma [0] 2 2 2 2" xfId="242"/>
    <cellStyle name="Comma [0] 2 2 3" xfId="239"/>
    <cellStyle name="Comma [0] 2 3" xfId="138"/>
    <cellStyle name="Comma [0] 2 3 2" xfId="234"/>
    <cellStyle name="Comma [0] 2 4" xfId="232"/>
    <cellStyle name="Comma_20110309_ BO21223_Budget_Belgium_ approved" xfId="104"/>
    <cellStyle name="Currency 2" xfId="2"/>
    <cellStyle name="Currency 2 2" xfId="4"/>
    <cellStyle name="Currency 2 3" xfId="5"/>
    <cellStyle name="Currency 2 4" xfId="260"/>
    <cellStyle name="Currency 3" xfId="6"/>
    <cellStyle name="Currency 3 2" xfId="7"/>
    <cellStyle name="Currency 3 3" xfId="261"/>
    <cellStyle name="Currency 4" xfId="8"/>
    <cellStyle name="Currency 5" xfId="9"/>
    <cellStyle name="CurrStyleDec1" xfId="10"/>
    <cellStyle name="CurrStyleRound1" xfId="11"/>
    <cellStyle name="HeadingStyle" xfId="12"/>
    <cellStyle name="Hyperlink 2" xfId="226"/>
    <cellStyle name="Normal 10" xfId="13"/>
    <cellStyle name="Normal 11" xfId="14"/>
    <cellStyle name="Normal 12" xfId="15"/>
    <cellStyle name="Normal 13" xfId="16"/>
    <cellStyle name="Normal 14" xfId="17"/>
    <cellStyle name="Normal 15" xfId="18"/>
    <cellStyle name="Normal 16" xfId="19"/>
    <cellStyle name="Normal 17" xfId="20"/>
    <cellStyle name="Normal 18" xfId="21"/>
    <cellStyle name="Normal 19" xfId="22"/>
    <cellStyle name="Normal 2" xfId="1"/>
    <cellStyle name="Normal 2 2" xfId="23"/>
    <cellStyle name="Normal 2 2 2" xfId="24"/>
    <cellStyle name="Normal 2 2 2 2" xfId="25"/>
    <cellStyle name="Normal 2 2 2 3" xfId="113"/>
    <cellStyle name="Normal 2 2 2 4" xfId="152"/>
    <cellStyle name="Normal 2 2 3" xfId="114"/>
    <cellStyle name="Normal 2 2 3 2" xfId="153"/>
    <cellStyle name="Normal 2 2 4" xfId="112"/>
    <cellStyle name="Normal 2 2 4 2" xfId="151"/>
    <cellStyle name="Normal 2 2 5" xfId="146"/>
    <cellStyle name="Normal 2 2 5 2" xfId="308"/>
    <cellStyle name="Normal 2 3" xfId="26"/>
    <cellStyle name="Normal 2 3 2" xfId="115"/>
    <cellStyle name="Normal 2 3 3" xfId="139"/>
    <cellStyle name="Normal 2 4" xfId="27"/>
    <cellStyle name="Normal 2 4 2" xfId="116"/>
    <cellStyle name="Normal 2 4 3" xfId="154"/>
    <cellStyle name="Normal 2 5" xfId="99"/>
    <cellStyle name="Normal 2 5 2" xfId="155"/>
    <cellStyle name="Normal 2 6" xfId="310"/>
    <cellStyle name="Normal 2_Site (external)" xfId="28"/>
    <cellStyle name="Normal 20" xfId="29"/>
    <cellStyle name="Normal 21" xfId="30"/>
    <cellStyle name="Normal 22" xfId="31"/>
    <cellStyle name="Normal 22 2" xfId="32"/>
    <cellStyle name="Normal 23" xfId="33"/>
    <cellStyle name="Normal 23 2" xfId="34"/>
    <cellStyle name="Normal 24" xfId="35"/>
    <cellStyle name="Normal 24 2" xfId="36"/>
    <cellStyle name="Normal 25" xfId="37"/>
    <cellStyle name="Normal 25 2" xfId="38"/>
    <cellStyle name="Normal 26" xfId="39"/>
    <cellStyle name="Normal 26 2" xfId="40"/>
    <cellStyle name="Normal 27" xfId="41"/>
    <cellStyle name="Normal 28" xfId="42"/>
    <cellStyle name="Normal 29" xfId="43"/>
    <cellStyle name="Normal 3" xfId="44"/>
    <cellStyle name="Normal 3 2" xfId="45"/>
    <cellStyle name="Normal 3 2 2" xfId="46"/>
    <cellStyle name="Normal 3 2 3" xfId="47"/>
    <cellStyle name="Normal 3 2 4" xfId="48"/>
    <cellStyle name="Normal 3 3" xfId="49"/>
    <cellStyle name="Normal 3 3 2" xfId="50"/>
    <cellStyle name="Normal 3 3 2 2" xfId="51"/>
    <cellStyle name="Normal 3 3 3" xfId="118"/>
    <cellStyle name="Normal 3 4" xfId="52"/>
    <cellStyle name="Normal 3 5" xfId="117"/>
    <cellStyle name="Normal 30" xfId="53"/>
    <cellStyle name="Normal 30 2" xfId="54"/>
    <cellStyle name="Normal 31" xfId="55"/>
    <cellStyle name="Normal 31 2" xfId="56"/>
    <cellStyle name="Normal 32" xfId="57"/>
    <cellStyle name="Normal 32 2" xfId="58"/>
    <cellStyle name="Normal 33" xfId="59"/>
    <cellStyle name="Normal 33 2" xfId="60"/>
    <cellStyle name="Normal 34" xfId="61"/>
    <cellStyle name="Normal 34 2" xfId="62"/>
    <cellStyle name="Normal 35" xfId="63"/>
    <cellStyle name="Normal 35 2" xfId="64"/>
    <cellStyle name="Normal 36" xfId="65"/>
    <cellStyle name="Normal 36 2" xfId="66"/>
    <cellStyle name="Normal 37" xfId="67"/>
    <cellStyle name="Normal 37 2" xfId="68"/>
    <cellStyle name="Normal 38" xfId="312"/>
    <cellStyle name="Normal 4" xfId="69"/>
    <cellStyle name="Normal 4 2" xfId="70"/>
    <cellStyle name="Normal 4 2 2" xfId="71"/>
    <cellStyle name="Normal 4 3" xfId="72"/>
    <cellStyle name="Normal 4 4" xfId="73"/>
    <cellStyle name="Normal 4 5" xfId="74"/>
    <cellStyle name="Normal 4 6" xfId="75"/>
    <cellStyle name="Normal 4 7" xfId="140"/>
    <cellStyle name="Normal 5" xfId="76"/>
    <cellStyle name="Normal 5 2" xfId="77"/>
    <cellStyle name="Normal 6" xfId="78"/>
    <cellStyle name="Normal 6 2" xfId="79"/>
    <cellStyle name="Normal 7" xfId="80"/>
    <cellStyle name="Normal 7 2" xfId="81"/>
    <cellStyle name="Normal 8" xfId="82"/>
    <cellStyle name="Normal 8 2" xfId="83"/>
    <cellStyle name="Normal 8 3" xfId="84"/>
    <cellStyle name="Normal 9" xfId="85"/>
    <cellStyle name="Normal 9 2" xfId="86"/>
    <cellStyle name="Normal 9 3" xfId="87"/>
    <cellStyle name="NumStyleDec" xfId="88"/>
    <cellStyle name="NumStyleRound" xfId="89"/>
    <cellStyle name="Percent 2" xfId="90"/>
    <cellStyle name="Percent 3" xfId="91"/>
    <cellStyle name="TextStyle" xfId="92"/>
    <cellStyle name="一般" xfId="0" builtinId="0"/>
    <cellStyle name="一般 10" xfId="156"/>
    <cellStyle name="一般 11" xfId="157"/>
    <cellStyle name="一般 12" xfId="132"/>
    <cellStyle name="一般 12 2" xfId="274"/>
    <cellStyle name="一般 12 2 2" xfId="303"/>
    <cellStyle name="一般 12 2 3" xfId="309"/>
    <cellStyle name="一般 12 3" xfId="230"/>
    <cellStyle name="一般 12 3 5 2" xfId="306"/>
    <cellStyle name="一般 12 5 2 2" xfId="313"/>
    <cellStyle name="一般 13" xfId="229"/>
    <cellStyle name="一般 13 2" xfId="305"/>
    <cellStyle name="一般 14" xfId="267"/>
    <cellStyle name="一般 14 2" xfId="297"/>
    <cellStyle name="一般 15" xfId="228"/>
    <cellStyle name="一般 16" xfId="271"/>
    <cellStyle name="一般 17" xfId="273"/>
    <cellStyle name="一般 18" xfId="225"/>
    <cellStyle name="一般 18 2" xfId="304"/>
    <cellStyle name="一般 19" xfId="301"/>
    <cellStyle name="一般 2" xfId="93"/>
    <cellStyle name="一般 2 2" xfId="100"/>
    <cellStyle name="一般 2 3" xfId="119"/>
    <cellStyle name="一般 2 4" xfId="101"/>
    <cellStyle name="一般 2_財務修訂WO30085 KFCC for PI review" xfId="141"/>
    <cellStyle name="一般 3" xfId="120"/>
    <cellStyle name="一般 3 2" xfId="121"/>
    <cellStyle name="一般 3 3" xfId="159"/>
    <cellStyle name="一般 3 4" xfId="160"/>
    <cellStyle name="一般 3 5" xfId="158"/>
    <cellStyle name="一般 3 6" xfId="143"/>
    <cellStyle name="一般 3 6 2" xfId="277"/>
    <cellStyle name="一般 3 7" xfId="236"/>
    <cellStyle name="一般 4" xfId="122"/>
    <cellStyle name="一般 4 2" xfId="123"/>
    <cellStyle name="一般 5" xfId="110"/>
    <cellStyle name="一般 5 2" xfId="131"/>
    <cellStyle name="一般 5 3" xfId="137"/>
    <cellStyle name="一般 6" xfId="97"/>
    <cellStyle name="一般 6 2" xfId="161"/>
    <cellStyle name="一般 7" xfId="162"/>
    <cellStyle name="一般 8" xfId="163"/>
    <cellStyle name="一般 9" xfId="164"/>
    <cellStyle name="千分位 10" xfId="282"/>
    <cellStyle name="千分位 2" xfId="102"/>
    <cellStyle name="千分位 2 2" xfId="125"/>
    <cellStyle name="千分位 2 3" xfId="124"/>
    <cellStyle name="千分位 3" xfId="126"/>
    <cellStyle name="千分位 3 2" xfId="166"/>
    <cellStyle name="千分位 3 2 2" xfId="244"/>
    <cellStyle name="千分位 3 3" xfId="167"/>
    <cellStyle name="千分位 3 3 2" xfId="245"/>
    <cellStyle name="千分位 3 4" xfId="165"/>
    <cellStyle name="千分位 3 4 2" xfId="243"/>
    <cellStyle name="千分位 3 5" xfId="144"/>
    <cellStyle name="千分位 3 5 2" xfId="278"/>
    <cellStyle name="千分位 3 5 3 4 2" xfId="307"/>
    <cellStyle name="千分位 3 5 3 8" xfId="311"/>
    <cellStyle name="千分位 3 6" xfId="237"/>
    <cellStyle name="千分位 4" xfId="130"/>
    <cellStyle name="千分位 4 2" xfId="168"/>
    <cellStyle name="千分位 4 3" xfId="246"/>
    <cellStyle name="千分位 5" xfId="98"/>
    <cellStyle name="千分位 5 2" xfId="169"/>
    <cellStyle name="千分位 5 3" xfId="247"/>
    <cellStyle name="千分位 6" xfId="133"/>
    <cellStyle name="千分位 6 2" xfId="275"/>
    <cellStyle name="千分位 6 3" xfId="231"/>
    <cellStyle name="千分位 7" xfId="262"/>
    <cellStyle name="千分位 8" xfId="268"/>
    <cellStyle name="千分位 8 2" xfId="298"/>
    <cellStyle name="千分位 9" xfId="258"/>
    <cellStyle name="千分位[0] 10" xfId="272"/>
    <cellStyle name="千分位[0] 11" xfId="283"/>
    <cellStyle name="千分位[0] 12" xfId="227"/>
    <cellStyle name="千分位[0] 2" xfId="111"/>
    <cellStyle name="千分位[0] 2 2" xfId="171"/>
    <cellStyle name="千分位[0] 2 2 2" xfId="249"/>
    <cellStyle name="千分位[0] 2 3" xfId="172"/>
    <cellStyle name="千分位[0] 2 3 2" xfId="250"/>
    <cellStyle name="千分位[0] 2 4" xfId="170"/>
    <cellStyle name="千分位[0] 2 4 2" xfId="248"/>
    <cellStyle name="千分位[0] 2 5" xfId="149"/>
    <cellStyle name="千分位[0] 2 5 2" xfId="281"/>
    <cellStyle name="千分位[0] 2 6" xfId="241"/>
    <cellStyle name="千分位[0] 3" xfId="109"/>
    <cellStyle name="千分位[0] 3 2" xfId="173"/>
    <cellStyle name="千分位[0] 3 3" xfId="251"/>
    <cellStyle name="千分位[0] 4" xfId="174"/>
    <cellStyle name="千分位[0] 4 2" xfId="252"/>
    <cellStyle name="千分位[0] 5" xfId="136"/>
    <cellStyle name="千分位[0] 5 2" xfId="276"/>
    <cellStyle name="千分位[0] 5 3" xfId="233"/>
    <cellStyle name="千分位[0] 6" xfId="263"/>
    <cellStyle name="千分位[0] 7" xfId="269"/>
    <cellStyle name="千分位[0] 7 2" xfId="299"/>
    <cellStyle name="千分位[0] 8" xfId="265"/>
    <cellStyle name="千分位[0] 9" xfId="259"/>
    <cellStyle name="中等" xfId="192" builtinId="28" customBuiltin="1"/>
    <cellStyle name="合計" xfId="200" builtinId="25" customBuiltin="1"/>
    <cellStyle name="好" xfId="190" builtinId="26" customBuiltin="1"/>
    <cellStyle name="百分比 2" xfId="127"/>
    <cellStyle name="百分比 2 2" xfId="176"/>
    <cellStyle name="百分比 2 3" xfId="177"/>
    <cellStyle name="百分比 2 4" xfId="175"/>
    <cellStyle name="百分比 2 5" xfId="148"/>
    <cellStyle name="百分比 2 5 2" xfId="280"/>
    <cellStyle name="百分比 2 6" xfId="240"/>
    <cellStyle name="百分比 3" xfId="108"/>
    <cellStyle name="百分比 3 2" xfId="178"/>
    <cellStyle name="百分比 4" xfId="179"/>
    <cellStyle name="百分比 5" xfId="135"/>
    <cellStyle name="計算方式" xfId="195" builtinId="22" customBuiltin="1"/>
    <cellStyle name="貨幣 2" xfId="128"/>
    <cellStyle name="貨幣 2 2" xfId="181"/>
    <cellStyle name="貨幣 2 2 2" xfId="254"/>
    <cellStyle name="貨幣 2 3" xfId="182"/>
    <cellStyle name="貨幣 2 3 2" xfId="255"/>
    <cellStyle name="貨幣 2 4" xfId="180"/>
    <cellStyle name="貨幣 2 4 2" xfId="253"/>
    <cellStyle name="貨幣 2 5" xfId="145"/>
    <cellStyle name="貨幣 2 5 2" xfId="279"/>
    <cellStyle name="貨幣 2 6" xfId="238"/>
    <cellStyle name="貨幣 3" xfId="129"/>
    <cellStyle name="貨幣 3 2" xfId="142"/>
    <cellStyle name="貨幣 3 3" xfId="235"/>
    <cellStyle name="貨幣 4" xfId="183"/>
    <cellStyle name="貨幣 4 2" xfId="256"/>
    <cellStyle name="貨幣 5" xfId="184"/>
    <cellStyle name="貨幣 5 2" xfId="257"/>
    <cellStyle name="貨幣 6" xfId="134"/>
    <cellStyle name="連結的儲存格" xfId="196" builtinId="24" customBuiltin="1"/>
    <cellStyle name="備註 2" xfId="270"/>
    <cellStyle name="備註 2 2" xfId="300"/>
    <cellStyle name="備註 3" xfId="264"/>
    <cellStyle name="備註 4" xfId="284"/>
    <cellStyle name="超連結 2" xfId="302"/>
    <cellStyle name="說明文字" xfId="199" builtinId="53" customBuiltin="1"/>
    <cellStyle name="輔色1" xfId="201" builtinId="29" customBuiltin="1"/>
    <cellStyle name="輔色2" xfId="205" builtinId="33" customBuiltin="1"/>
    <cellStyle name="輔色3" xfId="209" builtinId="37" customBuiltin="1"/>
    <cellStyle name="輔色4" xfId="213" builtinId="41" customBuiltin="1"/>
    <cellStyle name="輔色5" xfId="217" builtinId="45" customBuiltin="1"/>
    <cellStyle name="輔色6" xfId="221" builtinId="49" customBuiltin="1"/>
    <cellStyle name="標題" xfId="185" builtinId="15" customBuiltin="1"/>
    <cellStyle name="標題 1" xfId="186" builtinId="16" customBuiltin="1"/>
    <cellStyle name="標題 2" xfId="187" builtinId="17" customBuiltin="1"/>
    <cellStyle name="標題 3" xfId="188" builtinId="18" customBuiltin="1"/>
    <cellStyle name="標題 4" xfId="189" builtinId="19" customBuiltin="1"/>
    <cellStyle name="輸入" xfId="193" builtinId="20" customBuiltin="1"/>
    <cellStyle name="輸出" xfId="194" builtinId="21" customBuiltin="1"/>
    <cellStyle name="檢查儲存格" xfId="197" builtinId="23" customBuiltin="1"/>
    <cellStyle name="백분율 2" xfId="106"/>
    <cellStyle name="壞" xfId="191" builtinId="27" customBuiltin="1"/>
    <cellStyle name="警告文字" xfId="198" builtinId="11" customBuiltin="1"/>
    <cellStyle name="쉼표 3" xfId="96"/>
    <cellStyle name="통화 2" xfId="107"/>
    <cellStyle name="표준 2" xfId="94"/>
    <cellStyle name="표준 2 2" xfId="105"/>
    <cellStyle name="표준 2 3" xfId="266"/>
    <cellStyle name="표준 3" xfId="95"/>
  </cellStyles>
  <dxfs count="0"/>
  <tableStyles count="0" defaultTableStyle="TableStyleMedium2" defaultPivotStyle="PivotStyleLight16"/>
  <colors>
    <mruColors>
      <color rgb="FFFFFFCC"/>
      <color rgb="FF0000FF"/>
      <color rgb="FFFF0066"/>
      <color rgb="FFFF6699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BQ105"/>
  <sheetViews>
    <sheetView tabSelected="1" workbookViewId="0">
      <selection activeCell="D35" sqref="D35"/>
    </sheetView>
  </sheetViews>
  <sheetFormatPr defaultColWidth="10.28515625" defaultRowHeight="13.5"/>
  <cols>
    <col min="1" max="1" width="17.42578125" style="51" customWidth="1"/>
    <col min="2" max="2" width="35.28515625" style="51" customWidth="1"/>
    <col min="3" max="3" width="36.140625" style="51" customWidth="1"/>
    <col min="4" max="4" width="17.85546875" style="55" customWidth="1"/>
    <col min="5" max="67" width="11.140625" style="55" customWidth="1"/>
    <col min="68" max="68" width="10.28515625" style="55"/>
    <col min="69" max="16384" width="10.28515625" style="51"/>
  </cols>
  <sheetData>
    <row r="1" spans="1:68" ht="67.5">
      <c r="A1" s="49" t="s">
        <v>72</v>
      </c>
      <c r="B1" s="49" t="s">
        <v>73</v>
      </c>
      <c r="C1" s="49" t="s">
        <v>74</v>
      </c>
      <c r="D1" s="50" t="s">
        <v>75</v>
      </c>
      <c r="E1" s="4" t="s">
        <v>0</v>
      </c>
      <c r="F1" s="4" t="s">
        <v>107</v>
      </c>
      <c r="G1" s="4" t="s">
        <v>108</v>
      </c>
      <c r="H1" s="4" t="s">
        <v>109</v>
      </c>
      <c r="I1" s="4" t="s">
        <v>95</v>
      </c>
      <c r="J1" s="4" t="s">
        <v>96</v>
      </c>
      <c r="K1" s="4" t="s">
        <v>104</v>
      </c>
      <c r="L1" s="4" t="s">
        <v>110</v>
      </c>
      <c r="M1" s="4" t="s">
        <v>97</v>
      </c>
      <c r="N1" s="4" t="s">
        <v>98</v>
      </c>
      <c r="O1" s="4" t="s">
        <v>105</v>
      </c>
      <c r="P1" s="4" t="s">
        <v>111</v>
      </c>
      <c r="Q1" s="4" t="s">
        <v>99</v>
      </c>
      <c r="R1" s="4" t="s">
        <v>106</v>
      </c>
      <c r="S1" s="4" t="s">
        <v>100</v>
      </c>
      <c r="T1" s="4" t="s">
        <v>112</v>
      </c>
      <c r="U1" s="4" t="s">
        <v>113</v>
      </c>
      <c r="V1" s="4" t="s">
        <v>114</v>
      </c>
      <c r="W1" s="4" t="s">
        <v>115</v>
      </c>
      <c r="X1" s="4" t="s">
        <v>116</v>
      </c>
      <c r="Y1" s="4" t="s">
        <v>117</v>
      </c>
      <c r="Z1" s="4" t="s">
        <v>118</v>
      </c>
      <c r="AA1" s="4" t="s">
        <v>119</v>
      </c>
      <c r="AB1" s="4" t="s">
        <v>120</v>
      </c>
      <c r="AC1" s="4" t="s">
        <v>121</v>
      </c>
      <c r="AD1" s="4" t="s">
        <v>122</v>
      </c>
      <c r="AE1" s="4" t="s">
        <v>123</v>
      </c>
      <c r="AF1" s="4" t="s">
        <v>124</v>
      </c>
      <c r="AG1" s="4" t="s">
        <v>125</v>
      </c>
      <c r="AH1" s="4" t="s">
        <v>126</v>
      </c>
      <c r="AI1" s="4" t="s">
        <v>127</v>
      </c>
      <c r="AJ1" s="4" t="s">
        <v>128</v>
      </c>
      <c r="AK1" s="4" t="s">
        <v>129</v>
      </c>
      <c r="AL1" s="4" t="s">
        <v>130</v>
      </c>
      <c r="AM1" s="4" t="s">
        <v>131</v>
      </c>
      <c r="AN1" s="4" t="s">
        <v>132</v>
      </c>
      <c r="AO1" s="4" t="s">
        <v>133</v>
      </c>
      <c r="AP1" s="4" t="s">
        <v>134</v>
      </c>
      <c r="AQ1" s="4" t="s">
        <v>135</v>
      </c>
      <c r="AR1" s="4" t="s">
        <v>136</v>
      </c>
      <c r="AS1" s="4" t="s">
        <v>137</v>
      </c>
      <c r="AT1" s="4" t="s">
        <v>138</v>
      </c>
      <c r="AU1" s="4" t="s">
        <v>139</v>
      </c>
      <c r="AV1" s="4" t="s">
        <v>140</v>
      </c>
      <c r="AW1" s="4" t="s">
        <v>141</v>
      </c>
      <c r="AX1" s="4" t="s">
        <v>142</v>
      </c>
      <c r="AY1" s="4" t="s">
        <v>143</v>
      </c>
      <c r="AZ1" s="4" t="s">
        <v>144</v>
      </c>
      <c r="BA1" s="4" t="s">
        <v>145</v>
      </c>
      <c r="BB1" s="4" t="s">
        <v>146</v>
      </c>
      <c r="BC1" s="4" t="s">
        <v>147</v>
      </c>
      <c r="BD1" s="4" t="s">
        <v>148</v>
      </c>
      <c r="BE1" s="4" t="s">
        <v>149</v>
      </c>
      <c r="BF1" s="4" t="s">
        <v>150</v>
      </c>
      <c r="BG1" s="4" t="s">
        <v>151</v>
      </c>
      <c r="BH1" s="4" t="s">
        <v>152</v>
      </c>
      <c r="BI1" s="4" t="s">
        <v>153</v>
      </c>
      <c r="BJ1" s="4" t="s">
        <v>154</v>
      </c>
      <c r="BK1" s="4" t="s">
        <v>155</v>
      </c>
      <c r="BL1" s="4" t="s">
        <v>156</v>
      </c>
      <c r="BM1" s="4" t="s">
        <v>157</v>
      </c>
      <c r="BN1" s="4" t="s">
        <v>158</v>
      </c>
      <c r="BO1" s="4" t="s">
        <v>159</v>
      </c>
      <c r="BP1" s="4" t="s">
        <v>211</v>
      </c>
    </row>
    <row r="2" spans="1:68" s="30" customFormat="1">
      <c r="A2" s="3" t="s">
        <v>203</v>
      </c>
      <c r="B2" s="38" t="s">
        <v>58</v>
      </c>
      <c r="C2" s="38" t="s">
        <v>70</v>
      </c>
      <c r="D2" s="32">
        <f>SUM(E2:BO2)</f>
        <v>361275</v>
      </c>
      <c r="E2" s="32">
        <v>11700</v>
      </c>
      <c r="F2" s="32">
        <v>8650</v>
      </c>
      <c r="G2" s="32">
        <v>1500</v>
      </c>
      <c r="H2" s="32">
        <v>3500</v>
      </c>
      <c r="I2" s="32">
        <v>6650</v>
      </c>
      <c r="J2" s="32">
        <v>4300</v>
      </c>
      <c r="K2" s="32">
        <v>4800</v>
      </c>
      <c r="L2" s="32">
        <v>4300</v>
      </c>
      <c r="M2" s="32">
        <v>6650</v>
      </c>
      <c r="N2" s="32">
        <v>4300</v>
      </c>
      <c r="O2" s="32">
        <v>4800</v>
      </c>
      <c r="P2" s="32">
        <v>4300</v>
      </c>
      <c r="Q2" s="32">
        <v>7650</v>
      </c>
      <c r="R2" s="32">
        <v>4300</v>
      </c>
      <c r="S2" s="32">
        <v>6650</v>
      </c>
      <c r="T2" s="32">
        <v>4300</v>
      </c>
      <c r="U2" s="32">
        <v>6650</v>
      </c>
      <c r="V2" s="32">
        <v>4300</v>
      </c>
      <c r="W2" s="32">
        <v>7650</v>
      </c>
      <c r="X2" s="32">
        <v>4300</v>
      </c>
      <c r="Y2" s="32">
        <v>6650</v>
      </c>
      <c r="Z2" s="32">
        <v>4300</v>
      </c>
      <c r="AA2" s="32">
        <v>6650</v>
      </c>
      <c r="AB2" s="32">
        <v>4300</v>
      </c>
      <c r="AC2" s="32">
        <v>7650</v>
      </c>
      <c r="AD2" s="32">
        <v>4300</v>
      </c>
      <c r="AE2" s="32">
        <v>6650</v>
      </c>
      <c r="AF2" s="32">
        <v>4300</v>
      </c>
      <c r="AG2" s="32">
        <v>6650</v>
      </c>
      <c r="AH2" s="32">
        <v>4300</v>
      </c>
      <c r="AI2" s="32">
        <v>7650</v>
      </c>
      <c r="AJ2" s="32">
        <v>4300</v>
      </c>
      <c r="AK2" s="32">
        <v>6650</v>
      </c>
      <c r="AL2" s="32">
        <v>4300</v>
      </c>
      <c r="AM2" s="32">
        <v>6650</v>
      </c>
      <c r="AN2" s="32">
        <v>4300</v>
      </c>
      <c r="AO2" s="32">
        <v>7650</v>
      </c>
      <c r="AP2" s="32">
        <v>4300</v>
      </c>
      <c r="AQ2" s="32">
        <v>6650</v>
      </c>
      <c r="AR2" s="32">
        <v>4300</v>
      </c>
      <c r="AS2" s="32">
        <v>6650</v>
      </c>
      <c r="AT2" s="32">
        <v>4300</v>
      </c>
      <c r="AU2" s="32">
        <v>7650</v>
      </c>
      <c r="AV2" s="32">
        <v>4300</v>
      </c>
      <c r="AW2" s="32">
        <v>6650</v>
      </c>
      <c r="AX2" s="32">
        <v>4300</v>
      </c>
      <c r="AY2" s="32">
        <v>6650</v>
      </c>
      <c r="AZ2" s="32">
        <v>4300</v>
      </c>
      <c r="BA2" s="32">
        <v>7650</v>
      </c>
      <c r="BB2" s="32">
        <v>4300</v>
      </c>
      <c r="BC2" s="32">
        <v>6650</v>
      </c>
      <c r="BD2" s="32">
        <v>4300</v>
      </c>
      <c r="BE2" s="32">
        <v>6650</v>
      </c>
      <c r="BF2" s="32">
        <v>4300</v>
      </c>
      <c r="BG2" s="32">
        <v>7650</v>
      </c>
      <c r="BH2" s="32">
        <v>4300</v>
      </c>
      <c r="BI2" s="32">
        <v>6650</v>
      </c>
      <c r="BJ2" s="32">
        <v>4300</v>
      </c>
      <c r="BK2" s="32">
        <v>10650</v>
      </c>
      <c r="BL2" s="32">
        <v>9650</v>
      </c>
      <c r="BM2" s="32">
        <v>7150</v>
      </c>
      <c r="BN2" s="32">
        <v>7150</v>
      </c>
      <c r="BO2" s="32">
        <v>1375</v>
      </c>
      <c r="BP2" s="32">
        <v>4200</v>
      </c>
    </row>
    <row r="3" spans="1:68" s="30" customFormat="1">
      <c r="A3" s="3" t="s">
        <v>204</v>
      </c>
      <c r="B3" s="38" t="s">
        <v>60</v>
      </c>
      <c r="C3" s="38" t="s">
        <v>71</v>
      </c>
      <c r="D3" s="32">
        <f t="shared" ref="D3:D31" si="0">SUM(E3:BO3)</f>
        <v>233100</v>
      </c>
      <c r="E3" s="32">
        <v>8800</v>
      </c>
      <c r="F3" s="32">
        <v>4800</v>
      </c>
      <c r="G3" s="32">
        <v>1300</v>
      </c>
      <c r="H3" s="32">
        <v>2800</v>
      </c>
      <c r="I3" s="32">
        <v>4800</v>
      </c>
      <c r="J3" s="32">
        <v>2800</v>
      </c>
      <c r="K3" s="32">
        <v>2800</v>
      </c>
      <c r="L3" s="32">
        <v>2800</v>
      </c>
      <c r="M3" s="32">
        <v>4800</v>
      </c>
      <c r="N3" s="32">
        <v>2800</v>
      </c>
      <c r="O3" s="32">
        <v>2800</v>
      </c>
      <c r="P3" s="32">
        <v>2800</v>
      </c>
      <c r="Q3" s="32">
        <v>4800</v>
      </c>
      <c r="R3" s="32">
        <v>2800</v>
      </c>
      <c r="S3" s="32">
        <v>4800</v>
      </c>
      <c r="T3" s="32">
        <v>2800</v>
      </c>
      <c r="U3" s="32">
        <v>4800</v>
      </c>
      <c r="V3" s="32">
        <v>2800</v>
      </c>
      <c r="W3" s="32">
        <v>4800</v>
      </c>
      <c r="X3" s="32">
        <v>2800</v>
      </c>
      <c r="Y3" s="32">
        <v>4800</v>
      </c>
      <c r="Z3" s="32">
        <v>2800</v>
      </c>
      <c r="AA3" s="32">
        <v>4800</v>
      </c>
      <c r="AB3" s="32">
        <v>2800</v>
      </c>
      <c r="AC3" s="32">
        <v>4800</v>
      </c>
      <c r="AD3" s="32">
        <v>2800</v>
      </c>
      <c r="AE3" s="32">
        <v>4800</v>
      </c>
      <c r="AF3" s="32">
        <v>2800</v>
      </c>
      <c r="AG3" s="32">
        <v>4800</v>
      </c>
      <c r="AH3" s="32">
        <v>2800</v>
      </c>
      <c r="AI3" s="32">
        <v>4800</v>
      </c>
      <c r="AJ3" s="32">
        <v>2800</v>
      </c>
      <c r="AK3" s="32">
        <v>4800</v>
      </c>
      <c r="AL3" s="32">
        <v>2800</v>
      </c>
      <c r="AM3" s="32">
        <v>4800</v>
      </c>
      <c r="AN3" s="32">
        <v>2800</v>
      </c>
      <c r="AO3" s="32">
        <v>4800</v>
      </c>
      <c r="AP3" s="32">
        <v>2800</v>
      </c>
      <c r="AQ3" s="32">
        <v>4800</v>
      </c>
      <c r="AR3" s="32">
        <v>2800</v>
      </c>
      <c r="AS3" s="32">
        <v>4800</v>
      </c>
      <c r="AT3" s="32">
        <v>2800</v>
      </c>
      <c r="AU3" s="32">
        <v>4800</v>
      </c>
      <c r="AV3" s="32">
        <v>2800</v>
      </c>
      <c r="AW3" s="32">
        <v>4800</v>
      </c>
      <c r="AX3" s="32">
        <v>2800</v>
      </c>
      <c r="AY3" s="32">
        <v>4800</v>
      </c>
      <c r="AZ3" s="32">
        <v>2800</v>
      </c>
      <c r="BA3" s="32">
        <v>4800</v>
      </c>
      <c r="BB3" s="32">
        <v>2800</v>
      </c>
      <c r="BC3" s="32">
        <v>4800</v>
      </c>
      <c r="BD3" s="32">
        <v>2800</v>
      </c>
      <c r="BE3" s="32">
        <v>4800</v>
      </c>
      <c r="BF3" s="32">
        <v>2800</v>
      </c>
      <c r="BG3" s="32">
        <v>4800</v>
      </c>
      <c r="BH3" s="32">
        <v>2800</v>
      </c>
      <c r="BI3" s="32">
        <v>4800</v>
      </c>
      <c r="BJ3" s="32">
        <v>2800</v>
      </c>
      <c r="BK3" s="32">
        <v>5800</v>
      </c>
      <c r="BL3" s="32">
        <v>2800</v>
      </c>
      <c r="BM3" s="32">
        <v>2300</v>
      </c>
      <c r="BN3" s="32">
        <v>2300</v>
      </c>
      <c r="BO3" s="32">
        <v>1000</v>
      </c>
      <c r="BP3" s="32">
        <v>5000</v>
      </c>
    </row>
    <row r="4" spans="1:68" s="30" customFormat="1">
      <c r="A4" s="3" t="s">
        <v>205</v>
      </c>
      <c r="B4" s="48" t="s">
        <v>101</v>
      </c>
      <c r="C4" s="48"/>
      <c r="D4" s="32">
        <f t="shared" si="0"/>
        <v>9000</v>
      </c>
      <c r="E4" s="32">
        <v>1000</v>
      </c>
      <c r="F4" s="32">
        <v>0</v>
      </c>
      <c r="G4" s="32">
        <v>0</v>
      </c>
      <c r="H4" s="32">
        <v>0</v>
      </c>
      <c r="I4" s="32">
        <v>1000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0</v>
      </c>
      <c r="Q4" s="32">
        <v>0</v>
      </c>
      <c r="R4" s="32">
        <v>0</v>
      </c>
      <c r="S4" s="32">
        <v>1000</v>
      </c>
      <c r="T4" s="32">
        <v>0</v>
      </c>
      <c r="U4" s="32">
        <v>0</v>
      </c>
      <c r="V4" s="32">
        <v>0</v>
      </c>
      <c r="W4" s="32">
        <v>0</v>
      </c>
      <c r="X4" s="32">
        <v>0</v>
      </c>
      <c r="Y4" s="32">
        <v>1000</v>
      </c>
      <c r="Z4" s="32">
        <v>0</v>
      </c>
      <c r="AA4" s="32">
        <v>0</v>
      </c>
      <c r="AB4" s="32">
        <v>0</v>
      </c>
      <c r="AC4" s="32">
        <v>0</v>
      </c>
      <c r="AD4" s="32">
        <v>0</v>
      </c>
      <c r="AE4" s="32">
        <v>1000</v>
      </c>
      <c r="AF4" s="32">
        <v>0</v>
      </c>
      <c r="AG4" s="32">
        <v>0</v>
      </c>
      <c r="AH4" s="32">
        <v>0</v>
      </c>
      <c r="AI4" s="32">
        <v>0</v>
      </c>
      <c r="AJ4" s="32">
        <v>0</v>
      </c>
      <c r="AK4" s="32">
        <v>0</v>
      </c>
      <c r="AL4" s="32">
        <v>0</v>
      </c>
      <c r="AM4" s="32">
        <v>1000</v>
      </c>
      <c r="AN4" s="32">
        <v>0</v>
      </c>
      <c r="AO4" s="32">
        <v>0</v>
      </c>
      <c r="AP4" s="32">
        <v>0</v>
      </c>
      <c r="AQ4" s="32">
        <v>0</v>
      </c>
      <c r="AR4" s="32">
        <v>0</v>
      </c>
      <c r="AS4" s="32">
        <v>0</v>
      </c>
      <c r="AT4" s="32">
        <v>0</v>
      </c>
      <c r="AU4" s="32">
        <v>1000</v>
      </c>
      <c r="AV4" s="32">
        <v>0</v>
      </c>
      <c r="AW4" s="32">
        <v>0</v>
      </c>
      <c r="AX4" s="32">
        <v>0</v>
      </c>
      <c r="AY4" s="32">
        <v>0</v>
      </c>
      <c r="AZ4" s="32">
        <v>0</v>
      </c>
      <c r="BA4" s="32">
        <v>0</v>
      </c>
      <c r="BB4" s="32">
        <v>0</v>
      </c>
      <c r="BC4" s="32">
        <v>1000</v>
      </c>
      <c r="BD4" s="32">
        <v>0</v>
      </c>
      <c r="BE4" s="32">
        <v>0</v>
      </c>
      <c r="BF4" s="32">
        <v>0</v>
      </c>
      <c r="BG4" s="32">
        <v>0</v>
      </c>
      <c r="BH4" s="32">
        <v>0</v>
      </c>
      <c r="BI4" s="32">
        <v>0</v>
      </c>
      <c r="BJ4" s="32">
        <v>0</v>
      </c>
      <c r="BK4" s="32">
        <v>1000</v>
      </c>
      <c r="BL4" s="32">
        <v>0</v>
      </c>
      <c r="BM4" s="32">
        <v>0</v>
      </c>
      <c r="BN4" s="32">
        <v>0</v>
      </c>
      <c r="BO4" s="32">
        <v>0</v>
      </c>
      <c r="BP4" s="32">
        <v>1000</v>
      </c>
    </row>
    <row r="5" spans="1:68" s="30" customFormat="1">
      <c r="A5" s="3" t="s">
        <v>205</v>
      </c>
      <c r="B5" s="48" t="s">
        <v>102</v>
      </c>
      <c r="C5" s="48"/>
      <c r="D5" s="32">
        <f t="shared" si="0"/>
        <v>3000</v>
      </c>
      <c r="E5" s="32">
        <v>1000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  <c r="P5" s="32">
        <v>0</v>
      </c>
      <c r="Q5" s="32">
        <v>0</v>
      </c>
      <c r="R5" s="32">
        <v>0</v>
      </c>
      <c r="S5" s="32">
        <v>0</v>
      </c>
      <c r="T5" s="32">
        <v>0</v>
      </c>
      <c r="U5" s="32">
        <v>0</v>
      </c>
      <c r="V5" s="32">
        <v>0</v>
      </c>
      <c r="W5" s="32">
        <v>0</v>
      </c>
      <c r="X5" s="32">
        <v>0</v>
      </c>
      <c r="Y5" s="32">
        <v>0</v>
      </c>
      <c r="Z5" s="32">
        <v>0</v>
      </c>
      <c r="AA5" s="32">
        <v>0</v>
      </c>
      <c r="AB5" s="32">
        <v>0</v>
      </c>
      <c r="AC5" s="32">
        <v>0</v>
      </c>
      <c r="AD5" s="32">
        <v>0</v>
      </c>
      <c r="AE5" s="32">
        <v>0</v>
      </c>
      <c r="AF5" s="32">
        <v>0</v>
      </c>
      <c r="AG5" s="32">
        <v>0</v>
      </c>
      <c r="AH5" s="32">
        <v>0</v>
      </c>
      <c r="AI5" s="32">
        <v>0</v>
      </c>
      <c r="AJ5" s="32">
        <v>0</v>
      </c>
      <c r="AK5" s="32">
        <v>0</v>
      </c>
      <c r="AL5" s="32">
        <v>0</v>
      </c>
      <c r="AM5" s="32">
        <v>0</v>
      </c>
      <c r="AN5" s="32">
        <v>0</v>
      </c>
      <c r="AO5" s="32">
        <v>0</v>
      </c>
      <c r="AP5" s="32">
        <v>0</v>
      </c>
      <c r="AQ5" s="32">
        <v>0</v>
      </c>
      <c r="AR5" s="32">
        <v>0</v>
      </c>
      <c r="AS5" s="32">
        <v>0</v>
      </c>
      <c r="AT5" s="32">
        <v>0</v>
      </c>
      <c r="AU5" s="32">
        <v>0</v>
      </c>
      <c r="AV5" s="32">
        <v>0</v>
      </c>
      <c r="AW5" s="32">
        <v>0</v>
      </c>
      <c r="AX5" s="32">
        <v>0</v>
      </c>
      <c r="AY5" s="32">
        <v>0</v>
      </c>
      <c r="AZ5" s="32">
        <v>0</v>
      </c>
      <c r="BA5" s="32">
        <v>0</v>
      </c>
      <c r="BB5" s="32">
        <v>0</v>
      </c>
      <c r="BC5" s="32">
        <v>0</v>
      </c>
      <c r="BD5" s="32">
        <v>0</v>
      </c>
      <c r="BE5" s="32">
        <v>0</v>
      </c>
      <c r="BF5" s="32">
        <v>0</v>
      </c>
      <c r="BG5" s="32">
        <v>0</v>
      </c>
      <c r="BH5" s="32">
        <v>0</v>
      </c>
      <c r="BI5" s="32">
        <v>0</v>
      </c>
      <c r="BJ5" s="32">
        <v>0</v>
      </c>
      <c r="BK5" s="32">
        <v>1000</v>
      </c>
      <c r="BL5" s="32">
        <v>0</v>
      </c>
      <c r="BM5" s="32">
        <v>0</v>
      </c>
      <c r="BN5" s="32">
        <v>1000</v>
      </c>
      <c r="BO5" s="32">
        <v>0</v>
      </c>
      <c r="BP5" s="32">
        <v>1000</v>
      </c>
    </row>
    <row r="6" spans="1:68" s="30" customFormat="1">
      <c r="A6" s="3" t="s">
        <v>205</v>
      </c>
      <c r="B6" s="48" t="s">
        <v>103</v>
      </c>
      <c r="C6" s="48"/>
      <c r="D6" s="32">
        <f t="shared" si="0"/>
        <v>12000</v>
      </c>
      <c r="E6" s="32">
        <v>1000</v>
      </c>
      <c r="F6" s="32">
        <v>0</v>
      </c>
      <c r="G6" s="32">
        <v>0</v>
      </c>
      <c r="H6" s="32">
        <v>0</v>
      </c>
      <c r="I6" s="32">
        <v>1000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1000</v>
      </c>
      <c r="T6" s="32">
        <v>0</v>
      </c>
      <c r="U6" s="32">
        <v>0</v>
      </c>
      <c r="V6" s="32">
        <v>0</v>
      </c>
      <c r="W6" s="32">
        <v>0</v>
      </c>
      <c r="X6" s="32">
        <v>0</v>
      </c>
      <c r="Y6" s="32">
        <v>1000</v>
      </c>
      <c r="Z6" s="32">
        <v>0</v>
      </c>
      <c r="AA6" s="32">
        <v>0</v>
      </c>
      <c r="AB6" s="32">
        <v>0</v>
      </c>
      <c r="AC6" s="32">
        <v>0</v>
      </c>
      <c r="AD6" s="32">
        <v>0</v>
      </c>
      <c r="AE6" s="32">
        <v>1000</v>
      </c>
      <c r="AF6" s="32">
        <v>0</v>
      </c>
      <c r="AG6" s="32">
        <v>0</v>
      </c>
      <c r="AH6" s="32">
        <v>0</v>
      </c>
      <c r="AI6" s="32">
        <v>0</v>
      </c>
      <c r="AJ6" s="32">
        <v>0</v>
      </c>
      <c r="AK6" s="32">
        <v>1000</v>
      </c>
      <c r="AL6" s="32">
        <v>0</v>
      </c>
      <c r="AM6" s="32">
        <v>0</v>
      </c>
      <c r="AN6" s="32">
        <v>0</v>
      </c>
      <c r="AO6" s="32">
        <v>0</v>
      </c>
      <c r="AP6" s="32">
        <v>0</v>
      </c>
      <c r="AQ6" s="32">
        <v>1000</v>
      </c>
      <c r="AR6" s="32">
        <v>0</v>
      </c>
      <c r="AS6" s="32">
        <v>0</v>
      </c>
      <c r="AT6" s="32">
        <v>0</v>
      </c>
      <c r="AU6" s="32">
        <v>0</v>
      </c>
      <c r="AV6" s="32">
        <v>0</v>
      </c>
      <c r="AW6" s="32">
        <v>1000</v>
      </c>
      <c r="AX6" s="32">
        <v>0</v>
      </c>
      <c r="AY6" s="32">
        <v>0</v>
      </c>
      <c r="AZ6" s="32">
        <v>0</v>
      </c>
      <c r="BA6" s="32">
        <v>0</v>
      </c>
      <c r="BB6" s="32">
        <v>0</v>
      </c>
      <c r="BC6" s="32">
        <v>1000</v>
      </c>
      <c r="BD6" s="32">
        <v>0</v>
      </c>
      <c r="BE6" s="32">
        <v>0</v>
      </c>
      <c r="BF6" s="32">
        <v>0</v>
      </c>
      <c r="BG6" s="32">
        <v>0</v>
      </c>
      <c r="BH6" s="32">
        <v>0</v>
      </c>
      <c r="BI6" s="32">
        <v>1000</v>
      </c>
      <c r="BJ6" s="32">
        <v>0</v>
      </c>
      <c r="BK6" s="32">
        <v>1000</v>
      </c>
      <c r="BL6" s="32">
        <v>0</v>
      </c>
      <c r="BM6" s="32">
        <v>0</v>
      </c>
      <c r="BN6" s="32">
        <v>1000</v>
      </c>
      <c r="BO6" s="32">
        <v>0</v>
      </c>
      <c r="BP6" s="32">
        <v>1000</v>
      </c>
    </row>
    <row r="7" spans="1:68" s="30" customFormat="1" ht="40.5">
      <c r="A7" s="3" t="s">
        <v>204</v>
      </c>
      <c r="B7" s="38" t="s">
        <v>256</v>
      </c>
      <c r="C7" s="48" t="s">
        <v>258</v>
      </c>
      <c r="D7" s="32">
        <f t="shared" si="0"/>
        <v>8500</v>
      </c>
      <c r="E7" s="32">
        <f>SUM(E8:E9)</f>
        <v>0</v>
      </c>
      <c r="F7" s="32">
        <f>SUM(F8:F9)</f>
        <v>500</v>
      </c>
      <c r="G7" s="32">
        <f t="shared" ref="G7:BP7" si="1">SUM(G8:G9)</f>
        <v>0</v>
      </c>
      <c r="H7" s="32">
        <f t="shared" si="1"/>
        <v>0</v>
      </c>
      <c r="I7" s="32">
        <f t="shared" si="1"/>
        <v>500</v>
      </c>
      <c r="J7" s="32">
        <f t="shared" si="1"/>
        <v>0</v>
      </c>
      <c r="K7" s="32">
        <f t="shared" si="1"/>
        <v>0</v>
      </c>
      <c r="L7" s="32">
        <f t="shared" si="1"/>
        <v>0</v>
      </c>
      <c r="M7" s="32">
        <f t="shared" si="1"/>
        <v>500</v>
      </c>
      <c r="N7" s="32">
        <f t="shared" si="1"/>
        <v>0</v>
      </c>
      <c r="O7" s="32">
        <f t="shared" si="1"/>
        <v>0</v>
      </c>
      <c r="P7" s="32">
        <f t="shared" si="1"/>
        <v>0</v>
      </c>
      <c r="Q7" s="32">
        <f t="shared" si="1"/>
        <v>500</v>
      </c>
      <c r="R7" s="32">
        <f t="shared" si="1"/>
        <v>0</v>
      </c>
      <c r="S7" s="32">
        <f t="shared" si="1"/>
        <v>500</v>
      </c>
      <c r="T7" s="32">
        <f t="shared" si="1"/>
        <v>0</v>
      </c>
      <c r="U7" s="32">
        <f t="shared" si="1"/>
        <v>0</v>
      </c>
      <c r="V7" s="32">
        <f t="shared" si="1"/>
        <v>0</v>
      </c>
      <c r="W7" s="32">
        <f t="shared" si="1"/>
        <v>500</v>
      </c>
      <c r="X7" s="32">
        <f t="shared" si="1"/>
        <v>0</v>
      </c>
      <c r="Y7" s="32">
        <f t="shared" si="1"/>
        <v>0</v>
      </c>
      <c r="Z7" s="32">
        <f t="shared" si="1"/>
        <v>0</v>
      </c>
      <c r="AA7" s="32">
        <f t="shared" si="1"/>
        <v>500</v>
      </c>
      <c r="AB7" s="32">
        <f t="shared" si="1"/>
        <v>0</v>
      </c>
      <c r="AC7" s="32">
        <f t="shared" si="1"/>
        <v>0</v>
      </c>
      <c r="AD7" s="32">
        <f t="shared" si="1"/>
        <v>0</v>
      </c>
      <c r="AE7" s="32">
        <f t="shared" si="1"/>
        <v>500</v>
      </c>
      <c r="AF7" s="32">
        <f t="shared" si="1"/>
        <v>0</v>
      </c>
      <c r="AG7" s="32">
        <f t="shared" si="1"/>
        <v>0</v>
      </c>
      <c r="AH7" s="32">
        <f t="shared" si="1"/>
        <v>0</v>
      </c>
      <c r="AI7" s="32">
        <f t="shared" si="1"/>
        <v>500</v>
      </c>
      <c r="AJ7" s="32">
        <f t="shared" si="1"/>
        <v>0</v>
      </c>
      <c r="AK7" s="32">
        <f t="shared" si="1"/>
        <v>0</v>
      </c>
      <c r="AL7" s="32">
        <f t="shared" si="1"/>
        <v>0</v>
      </c>
      <c r="AM7" s="32">
        <f t="shared" si="1"/>
        <v>500</v>
      </c>
      <c r="AN7" s="32">
        <f t="shared" si="1"/>
        <v>0</v>
      </c>
      <c r="AO7" s="32">
        <f t="shared" si="1"/>
        <v>0</v>
      </c>
      <c r="AP7" s="32">
        <f t="shared" si="1"/>
        <v>0</v>
      </c>
      <c r="AQ7" s="32">
        <f t="shared" si="1"/>
        <v>500</v>
      </c>
      <c r="AR7" s="32">
        <f t="shared" si="1"/>
        <v>0</v>
      </c>
      <c r="AS7" s="32">
        <f t="shared" si="1"/>
        <v>0</v>
      </c>
      <c r="AT7" s="32">
        <f t="shared" si="1"/>
        <v>0</v>
      </c>
      <c r="AU7" s="32">
        <f t="shared" si="1"/>
        <v>500</v>
      </c>
      <c r="AV7" s="32">
        <f t="shared" si="1"/>
        <v>0</v>
      </c>
      <c r="AW7" s="32">
        <f t="shared" si="1"/>
        <v>0</v>
      </c>
      <c r="AX7" s="32">
        <f t="shared" si="1"/>
        <v>0</v>
      </c>
      <c r="AY7" s="32">
        <f t="shared" si="1"/>
        <v>500</v>
      </c>
      <c r="AZ7" s="32">
        <f t="shared" si="1"/>
        <v>0</v>
      </c>
      <c r="BA7" s="32">
        <f t="shared" si="1"/>
        <v>0</v>
      </c>
      <c r="BB7" s="32">
        <f t="shared" si="1"/>
        <v>0</v>
      </c>
      <c r="BC7" s="32">
        <f t="shared" si="1"/>
        <v>500</v>
      </c>
      <c r="BD7" s="32">
        <f t="shared" si="1"/>
        <v>0</v>
      </c>
      <c r="BE7" s="32">
        <f t="shared" si="1"/>
        <v>0</v>
      </c>
      <c r="BF7" s="32">
        <f t="shared" si="1"/>
        <v>0</v>
      </c>
      <c r="BG7" s="32">
        <f t="shared" si="1"/>
        <v>500</v>
      </c>
      <c r="BH7" s="32">
        <f t="shared" si="1"/>
        <v>0</v>
      </c>
      <c r="BI7" s="32">
        <f t="shared" si="1"/>
        <v>0</v>
      </c>
      <c r="BJ7" s="32">
        <f t="shared" si="1"/>
        <v>0</v>
      </c>
      <c r="BK7" s="32">
        <f t="shared" si="1"/>
        <v>500</v>
      </c>
      <c r="BL7" s="32">
        <f t="shared" si="1"/>
        <v>500</v>
      </c>
      <c r="BM7" s="32">
        <f t="shared" si="1"/>
        <v>0</v>
      </c>
      <c r="BN7" s="32">
        <f t="shared" si="1"/>
        <v>0</v>
      </c>
      <c r="BO7" s="32">
        <f t="shared" si="1"/>
        <v>0</v>
      </c>
      <c r="BP7" s="32">
        <f t="shared" si="1"/>
        <v>0</v>
      </c>
    </row>
    <row r="8" spans="1:68" s="100" customFormat="1" ht="40.5">
      <c r="A8" s="96" t="s">
        <v>204</v>
      </c>
      <c r="B8" s="97" t="s">
        <v>257</v>
      </c>
      <c r="C8" s="98" t="s">
        <v>258</v>
      </c>
      <c r="D8" s="99">
        <f t="shared" si="0"/>
        <v>5100</v>
      </c>
      <c r="E8" s="99">
        <v>0</v>
      </c>
      <c r="F8" s="99">
        <v>300</v>
      </c>
      <c r="G8" s="99">
        <v>0</v>
      </c>
      <c r="H8" s="99">
        <v>0</v>
      </c>
      <c r="I8" s="99">
        <v>300</v>
      </c>
      <c r="J8" s="99">
        <v>0</v>
      </c>
      <c r="K8" s="99">
        <v>0</v>
      </c>
      <c r="L8" s="99">
        <v>0</v>
      </c>
      <c r="M8" s="99">
        <v>300</v>
      </c>
      <c r="N8" s="99">
        <v>0</v>
      </c>
      <c r="O8" s="99">
        <v>0</v>
      </c>
      <c r="P8" s="99">
        <v>0</v>
      </c>
      <c r="Q8" s="99">
        <v>300</v>
      </c>
      <c r="R8" s="99">
        <v>0</v>
      </c>
      <c r="S8" s="99">
        <v>300</v>
      </c>
      <c r="T8" s="99">
        <v>0</v>
      </c>
      <c r="U8" s="99">
        <v>0</v>
      </c>
      <c r="V8" s="99">
        <v>0</v>
      </c>
      <c r="W8" s="99">
        <v>300</v>
      </c>
      <c r="X8" s="99">
        <v>0</v>
      </c>
      <c r="Y8" s="99">
        <v>0</v>
      </c>
      <c r="Z8" s="99">
        <v>0</v>
      </c>
      <c r="AA8" s="99">
        <v>300</v>
      </c>
      <c r="AB8" s="99">
        <v>0</v>
      </c>
      <c r="AC8" s="99">
        <v>0</v>
      </c>
      <c r="AD8" s="99">
        <v>0</v>
      </c>
      <c r="AE8" s="99">
        <v>300</v>
      </c>
      <c r="AF8" s="99">
        <v>0</v>
      </c>
      <c r="AG8" s="99">
        <v>0</v>
      </c>
      <c r="AH8" s="99">
        <v>0</v>
      </c>
      <c r="AI8" s="99">
        <v>300</v>
      </c>
      <c r="AJ8" s="99">
        <v>0</v>
      </c>
      <c r="AK8" s="99">
        <v>0</v>
      </c>
      <c r="AL8" s="99">
        <v>0</v>
      </c>
      <c r="AM8" s="99">
        <v>300</v>
      </c>
      <c r="AN8" s="99">
        <v>0</v>
      </c>
      <c r="AO8" s="99">
        <v>0</v>
      </c>
      <c r="AP8" s="99">
        <v>0</v>
      </c>
      <c r="AQ8" s="99">
        <v>300</v>
      </c>
      <c r="AR8" s="99">
        <v>0</v>
      </c>
      <c r="AS8" s="99">
        <v>0</v>
      </c>
      <c r="AT8" s="99">
        <v>0</v>
      </c>
      <c r="AU8" s="99">
        <v>300</v>
      </c>
      <c r="AV8" s="99">
        <v>0</v>
      </c>
      <c r="AW8" s="99">
        <v>0</v>
      </c>
      <c r="AX8" s="99">
        <v>0</v>
      </c>
      <c r="AY8" s="99">
        <v>300</v>
      </c>
      <c r="AZ8" s="99">
        <v>0</v>
      </c>
      <c r="BA8" s="99">
        <v>0</v>
      </c>
      <c r="BB8" s="99">
        <v>0</v>
      </c>
      <c r="BC8" s="99">
        <v>300</v>
      </c>
      <c r="BD8" s="99">
        <v>0</v>
      </c>
      <c r="BE8" s="99">
        <v>0</v>
      </c>
      <c r="BF8" s="99">
        <v>0</v>
      </c>
      <c r="BG8" s="99">
        <v>300</v>
      </c>
      <c r="BH8" s="99">
        <v>0</v>
      </c>
      <c r="BI8" s="99">
        <v>0</v>
      </c>
      <c r="BJ8" s="99">
        <v>0</v>
      </c>
      <c r="BK8" s="99">
        <v>300</v>
      </c>
      <c r="BL8" s="99">
        <v>300</v>
      </c>
      <c r="BM8" s="99">
        <v>0</v>
      </c>
      <c r="BN8" s="99">
        <v>0</v>
      </c>
      <c r="BO8" s="99">
        <v>0</v>
      </c>
      <c r="BP8" s="99">
        <v>0</v>
      </c>
    </row>
    <row r="9" spans="1:68" s="100" customFormat="1" ht="54">
      <c r="A9" s="96" t="s">
        <v>205</v>
      </c>
      <c r="B9" s="97" t="s">
        <v>214</v>
      </c>
      <c r="C9" s="98" t="s">
        <v>245</v>
      </c>
      <c r="D9" s="99">
        <f t="shared" si="0"/>
        <v>3400</v>
      </c>
      <c r="E9" s="99">
        <v>0</v>
      </c>
      <c r="F9" s="99">
        <v>200</v>
      </c>
      <c r="G9" s="99">
        <v>0</v>
      </c>
      <c r="H9" s="99">
        <v>0</v>
      </c>
      <c r="I9" s="99">
        <v>200</v>
      </c>
      <c r="J9" s="99">
        <v>0</v>
      </c>
      <c r="K9" s="99">
        <v>0</v>
      </c>
      <c r="L9" s="99">
        <v>0</v>
      </c>
      <c r="M9" s="99">
        <v>200</v>
      </c>
      <c r="N9" s="99">
        <v>0</v>
      </c>
      <c r="O9" s="99">
        <v>0</v>
      </c>
      <c r="P9" s="99">
        <v>0</v>
      </c>
      <c r="Q9" s="99">
        <v>200</v>
      </c>
      <c r="R9" s="99">
        <v>0</v>
      </c>
      <c r="S9" s="99">
        <v>200</v>
      </c>
      <c r="T9" s="99">
        <v>0</v>
      </c>
      <c r="U9" s="99">
        <v>0</v>
      </c>
      <c r="V9" s="99">
        <v>0</v>
      </c>
      <c r="W9" s="99">
        <v>200</v>
      </c>
      <c r="X9" s="99">
        <v>0</v>
      </c>
      <c r="Y9" s="99">
        <v>0</v>
      </c>
      <c r="Z9" s="99">
        <v>0</v>
      </c>
      <c r="AA9" s="99">
        <v>200</v>
      </c>
      <c r="AB9" s="99">
        <v>0</v>
      </c>
      <c r="AC9" s="99">
        <v>0</v>
      </c>
      <c r="AD9" s="99">
        <v>0</v>
      </c>
      <c r="AE9" s="99">
        <v>200</v>
      </c>
      <c r="AF9" s="99">
        <v>0</v>
      </c>
      <c r="AG9" s="99">
        <v>0</v>
      </c>
      <c r="AH9" s="99">
        <v>0</v>
      </c>
      <c r="AI9" s="99">
        <v>200</v>
      </c>
      <c r="AJ9" s="99">
        <v>0</v>
      </c>
      <c r="AK9" s="99">
        <v>0</v>
      </c>
      <c r="AL9" s="99">
        <v>0</v>
      </c>
      <c r="AM9" s="99">
        <v>200</v>
      </c>
      <c r="AN9" s="99">
        <v>0</v>
      </c>
      <c r="AO9" s="99">
        <v>0</v>
      </c>
      <c r="AP9" s="99">
        <v>0</v>
      </c>
      <c r="AQ9" s="99">
        <v>200</v>
      </c>
      <c r="AR9" s="99">
        <v>0</v>
      </c>
      <c r="AS9" s="99">
        <v>0</v>
      </c>
      <c r="AT9" s="99">
        <v>0</v>
      </c>
      <c r="AU9" s="99">
        <v>200</v>
      </c>
      <c r="AV9" s="99">
        <v>0</v>
      </c>
      <c r="AW9" s="99">
        <v>0</v>
      </c>
      <c r="AX9" s="99">
        <v>0</v>
      </c>
      <c r="AY9" s="99">
        <v>200</v>
      </c>
      <c r="AZ9" s="99">
        <v>0</v>
      </c>
      <c r="BA9" s="99">
        <v>0</v>
      </c>
      <c r="BB9" s="99">
        <v>0</v>
      </c>
      <c r="BC9" s="99">
        <v>200</v>
      </c>
      <c r="BD9" s="99">
        <v>0</v>
      </c>
      <c r="BE9" s="99">
        <v>0</v>
      </c>
      <c r="BF9" s="99">
        <v>0</v>
      </c>
      <c r="BG9" s="99">
        <v>200</v>
      </c>
      <c r="BH9" s="99">
        <v>0</v>
      </c>
      <c r="BI9" s="99">
        <v>0</v>
      </c>
      <c r="BJ9" s="99">
        <v>0</v>
      </c>
      <c r="BK9" s="99">
        <v>200</v>
      </c>
      <c r="BL9" s="99">
        <v>200</v>
      </c>
      <c r="BM9" s="99">
        <v>0</v>
      </c>
      <c r="BN9" s="99">
        <v>0</v>
      </c>
      <c r="BO9" s="99">
        <v>0</v>
      </c>
      <c r="BP9" s="99">
        <v>0</v>
      </c>
    </row>
    <row r="10" spans="1:68" s="30" customFormat="1" ht="40.5">
      <c r="A10" s="3" t="s">
        <v>206</v>
      </c>
      <c r="B10" s="48" t="s">
        <v>160</v>
      </c>
      <c r="C10" s="14" t="s">
        <v>244</v>
      </c>
      <c r="D10" s="32">
        <f t="shared" si="0"/>
        <v>12000</v>
      </c>
      <c r="E10" s="32">
        <v>1000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1000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1000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1000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1000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1000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1000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1000</v>
      </c>
      <c r="BB10" s="32">
        <v>0</v>
      </c>
      <c r="BC10" s="32">
        <v>0</v>
      </c>
      <c r="BD10" s="32">
        <v>0</v>
      </c>
      <c r="BE10" s="32">
        <v>0</v>
      </c>
      <c r="BF10" s="32">
        <v>0</v>
      </c>
      <c r="BG10" s="32">
        <v>1000</v>
      </c>
      <c r="BH10" s="32">
        <v>0</v>
      </c>
      <c r="BI10" s="32">
        <v>0</v>
      </c>
      <c r="BJ10" s="32">
        <v>0</v>
      </c>
      <c r="BK10" s="32">
        <v>1000</v>
      </c>
      <c r="BL10" s="32">
        <v>0</v>
      </c>
      <c r="BM10" s="32">
        <v>1000</v>
      </c>
      <c r="BN10" s="32">
        <v>1000</v>
      </c>
      <c r="BO10" s="32">
        <v>0</v>
      </c>
      <c r="BP10" s="32">
        <v>1000</v>
      </c>
    </row>
    <row r="11" spans="1:68" s="30" customFormat="1">
      <c r="A11" s="3" t="s">
        <v>206</v>
      </c>
      <c r="B11" s="52" t="s">
        <v>191</v>
      </c>
      <c r="C11" s="14" t="s">
        <v>235</v>
      </c>
      <c r="D11" s="32">
        <f t="shared" si="0"/>
        <v>3000</v>
      </c>
      <c r="E11" s="32">
        <v>1000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0</v>
      </c>
      <c r="BB11" s="32">
        <v>0</v>
      </c>
      <c r="BC11" s="32">
        <v>0</v>
      </c>
      <c r="BD11" s="32">
        <v>0</v>
      </c>
      <c r="BE11" s="32">
        <v>0</v>
      </c>
      <c r="BF11" s="32">
        <v>0</v>
      </c>
      <c r="BG11" s="32">
        <v>0</v>
      </c>
      <c r="BH11" s="32">
        <v>0</v>
      </c>
      <c r="BI11" s="32">
        <v>0</v>
      </c>
      <c r="BJ11" s="32">
        <v>0</v>
      </c>
      <c r="BK11" s="32">
        <v>1000</v>
      </c>
      <c r="BL11" s="32">
        <v>0</v>
      </c>
      <c r="BM11" s="32">
        <v>0</v>
      </c>
      <c r="BN11" s="32">
        <v>1000</v>
      </c>
      <c r="BO11" s="32">
        <v>0</v>
      </c>
      <c r="BP11" s="32">
        <v>1000</v>
      </c>
    </row>
    <row r="12" spans="1:68" s="30" customFormat="1" ht="27">
      <c r="A12" s="3" t="s">
        <v>206</v>
      </c>
      <c r="B12" s="48" t="s">
        <v>161</v>
      </c>
      <c r="C12" s="14" t="s">
        <v>236</v>
      </c>
      <c r="D12" s="32">
        <f t="shared" si="0"/>
        <v>12000</v>
      </c>
      <c r="E12" s="32">
        <v>1000</v>
      </c>
      <c r="F12" s="32">
        <v>0</v>
      </c>
      <c r="G12" s="32">
        <v>0</v>
      </c>
      <c r="H12" s="32">
        <v>0</v>
      </c>
      <c r="I12" s="32">
        <v>1000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1000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1000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1000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1000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1000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1000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1000</v>
      </c>
      <c r="BD12" s="32">
        <v>0</v>
      </c>
      <c r="BE12" s="32">
        <v>0</v>
      </c>
      <c r="BF12" s="32">
        <v>0</v>
      </c>
      <c r="BG12" s="32">
        <v>0</v>
      </c>
      <c r="BH12" s="32">
        <v>0</v>
      </c>
      <c r="BI12" s="32">
        <v>1000</v>
      </c>
      <c r="BJ12" s="32">
        <v>0</v>
      </c>
      <c r="BK12" s="32">
        <v>1000</v>
      </c>
      <c r="BL12" s="32">
        <v>0</v>
      </c>
      <c r="BM12" s="32">
        <v>0</v>
      </c>
      <c r="BN12" s="32">
        <v>1000</v>
      </c>
      <c r="BO12" s="32">
        <v>0</v>
      </c>
      <c r="BP12" s="32">
        <v>1000</v>
      </c>
    </row>
    <row r="13" spans="1:68" s="30" customFormat="1" ht="67.5">
      <c r="A13" s="3" t="s">
        <v>206</v>
      </c>
      <c r="B13" s="52" t="s">
        <v>192</v>
      </c>
      <c r="C13" s="14" t="s">
        <v>237</v>
      </c>
      <c r="D13" s="32">
        <f t="shared" si="0"/>
        <v>18000</v>
      </c>
      <c r="E13" s="32">
        <v>2000</v>
      </c>
      <c r="F13" s="32">
        <v>0</v>
      </c>
      <c r="G13" s="32">
        <v>0</v>
      </c>
      <c r="H13" s="32">
        <v>0</v>
      </c>
      <c r="I13" s="32">
        <v>2000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2000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2000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2000</v>
      </c>
      <c r="AF13" s="32">
        <v>0</v>
      </c>
      <c r="AG13" s="32">
        <v>0</v>
      </c>
      <c r="AH13" s="32">
        <v>0</v>
      </c>
      <c r="AI13" s="32">
        <v>0</v>
      </c>
      <c r="AJ13" s="32">
        <v>0</v>
      </c>
      <c r="AK13" s="32">
        <v>0</v>
      </c>
      <c r="AL13" s="32">
        <v>0</v>
      </c>
      <c r="AM13" s="32">
        <v>2000</v>
      </c>
      <c r="AN13" s="32">
        <v>0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2000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2000</v>
      </c>
      <c r="BD13" s="32">
        <v>0</v>
      </c>
      <c r="BE13" s="32">
        <v>0</v>
      </c>
      <c r="BF13" s="32">
        <v>0</v>
      </c>
      <c r="BG13" s="32">
        <v>0</v>
      </c>
      <c r="BH13" s="32">
        <v>0</v>
      </c>
      <c r="BI13" s="32">
        <v>0</v>
      </c>
      <c r="BJ13" s="32">
        <v>0</v>
      </c>
      <c r="BK13" s="32">
        <v>2000</v>
      </c>
      <c r="BL13" s="32">
        <v>0</v>
      </c>
      <c r="BM13" s="32">
        <v>0</v>
      </c>
      <c r="BN13" s="32">
        <v>0</v>
      </c>
      <c r="BO13" s="32">
        <v>0</v>
      </c>
      <c r="BP13" s="32">
        <v>2000</v>
      </c>
    </row>
    <row r="14" spans="1:68" s="30" customFormat="1">
      <c r="A14" s="3" t="s">
        <v>206</v>
      </c>
      <c r="B14" s="48" t="s">
        <v>162</v>
      </c>
      <c r="C14" s="14" t="s">
        <v>238</v>
      </c>
      <c r="D14" s="32">
        <f t="shared" si="0"/>
        <v>11890</v>
      </c>
      <c r="E14" s="32">
        <v>410</v>
      </c>
      <c r="F14" s="32">
        <v>410</v>
      </c>
      <c r="G14" s="32">
        <v>0</v>
      </c>
      <c r="H14" s="32">
        <v>0</v>
      </c>
      <c r="I14" s="32">
        <v>410</v>
      </c>
      <c r="J14" s="32">
        <v>0</v>
      </c>
      <c r="K14" s="32">
        <v>0</v>
      </c>
      <c r="L14" s="32">
        <v>0</v>
      </c>
      <c r="M14" s="32">
        <v>410</v>
      </c>
      <c r="N14" s="32">
        <v>0</v>
      </c>
      <c r="O14" s="32">
        <v>0</v>
      </c>
      <c r="P14" s="32">
        <v>0</v>
      </c>
      <c r="Q14" s="32">
        <v>410</v>
      </c>
      <c r="R14" s="32">
        <v>0</v>
      </c>
      <c r="S14" s="32">
        <v>410</v>
      </c>
      <c r="T14" s="32">
        <v>0</v>
      </c>
      <c r="U14" s="32">
        <v>410</v>
      </c>
      <c r="V14" s="32">
        <v>0</v>
      </c>
      <c r="W14" s="32">
        <v>410</v>
      </c>
      <c r="X14" s="32">
        <v>0</v>
      </c>
      <c r="Y14" s="32">
        <v>410</v>
      </c>
      <c r="Z14" s="32">
        <v>0</v>
      </c>
      <c r="AA14" s="32">
        <v>410</v>
      </c>
      <c r="AB14" s="32">
        <v>0</v>
      </c>
      <c r="AC14" s="32">
        <v>410</v>
      </c>
      <c r="AD14" s="32">
        <v>0</v>
      </c>
      <c r="AE14" s="32">
        <v>410</v>
      </c>
      <c r="AF14" s="32">
        <v>0</v>
      </c>
      <c r="AG14" s="32">
        <v>410</v>
      </c>
      <c r="AH14" s="32">
        <v>0</v>
      </c>
      <c r="AI14" s="32">
        <v>410</v>
      </c>
      <c r="AJ14" s="32">
        <v>0</v>
      </c>
      <c r="AK14" s="32">
        <v>410</v>
      </c>
      <c r="AL14" s="32">
        <v>0</v>
      </c>
      <c r="AM14" s="32">
        <v>410</v>
      </c>
      <c r="AN14" s="32">
        <v>0</v>
      </c>
      <c r="AO14" s="32">
        <v>410</v>
      </c>
      <c r="AP14" s="32">
        <v>0</v>
      </c>
      <c r="AQ14" s="32">
        <v>410</v>
      </c>
      <c r="AR14" s="32">
        <v>0</v>
      </c>
      <c r="AS14" s="32">
        <v>410</v>
      </c>
      <c r="AT14" s="32">
        <v>0</v>
      </c>
      <c r="AU14" s="32">
        <v>410</v>
      </c>
      <c r="AV14" s="32">
        <v>0</v>
      </c>
      <c r="AW14" s="32">
        <v>410</v>
      </c>
      <c r="AX14" s="32">
        <v>0</v>
      </c>
      <c r="AY14" s="32">
        <v>410</v>
      </c>
      <c r="AZ14" s="32">
        <v>0</v>
      </c>
      <c r="BA14" s="32">
        <v>410</v>
      </c>
      <c r="BB14" s="32">
        <v>0</v>
      </c>
      <c r="BC14" s="32">
        <v>410</v>
      </c>
      <c r="BD14" s="32">
        <v>0</v>
      </c>
      <c r="BE14" s="32">
        <v>410</v>
      </c>
      <c r="BF14" s="32">
        <v>0</v>
      </c>
      <c r="BG14" s="32">
        <v>410</v>
      </c>
      <c r="BH14" s="32">
        <v>0</v>
      </c>
      <c r="BI14" s="32">
        <v>410</v>
      </c>
      <c r="BJ14" s="32">
        <v>0</v>
      </c>
      <c r="BK14" s="32">
        <v>410</v>
      </c>
      <c r="BL14" s="32">
        <v>410</v>
      </c>
      <c r="BM14" s="32">
        <v>0</v>
      </c>
      <c r="BN14" s="32">
        <v>0</v>
      </c>
      <c r="BO14" s="32">
        <v>0</v>
      </c>
      <c r="BP14" s="32">
        <v>410</v>
      </c>
    </row>
    <row r="15" spans="1:68" s="30" customFormat="1">
      <c r="A15" s="3" t="s">
        <v>206</v>
      </c>
      <c r="B15" s="48" t="s">
        <v>163</v>
      </c>
      <c r="C15" s="14" t="s">
        <v>239</v>
      </c>
      <c r="D15" s="32">
        <f t="shared" si="0"/>
        <v>153400</v>
      </c>
      <c r="E15" s="32">
        <v>2600</v>
      </c>
      <c r="F15" s="32">
        <v>2600</v>
      </c>
      <c r="G15" s="32">
        <v>2600</v>
      </c>
      <c r="H15" s="32">
        <v>0</v>
      </c>
      <c r="I15" s="32">
        <v>2600</v>
      </c>
      <c r="J15" s="32">
        <v>2600</v>
      </c>
      <c r="K15" s="32">
        <v>2600</v>
      </c>
      <c r="L15" s="32">
        <v>2600</v>
      </c>
      <c r="M15" s="32">
        <v>2600</v>
      </c>
      <c r="N15" s="32">
        <v>2600</v>
      </c>
      <c r="O15" s="32">
        <v>2600</v>
      </c>
      <c r="P15" s="32">
        <v>2600</v>
      </c>
      <c r="Q15" s="32">
        <v>2600</v>
      </c>
      <c r="R15" s="32">
        <v>2600</v>
      </c>
      <c r="S15" s="32">
        <v>2600</v>
      </c>
      <c r="T15" s="32">
        <v>2600</v>
      </c>
      <c r="U15" s="32">
        <v>2600</v>
      </c>
      <c r="V15" s="32">
        <v>2600</v>
      </c>
      <c r="W15" s="32">
        <v>2600</v>
      </c>
      <c r="X15" s="32">
        <v>2600</v>
      </c>
      <c r="Y15" s="32">
        <v>2600</v>
      </c>
      <c r="Z15" s="32">
        <v>2600</v>
      </c>
      <c r="AA15" s="32">
        <v>2600</v>
      </c>
      <c r="AB15" s="32">
        <v>2600</v>
      </c>
      <c r="AC15" s="32">
        <v>2600</v>
      </c>
      <c r="AD15" s="32">
        <v>2600</v>
      </c>
      <c r="AE15" s="32">
        <v>2600</v>
      </c>
      <c r="AF15" s="32">
        <v>2600</v>
      </c>
      <c r="AG15" s="32">
        <v>2600</v>
      </c>
      <c r="AH15" s="32">
        <v>2600</v>
      </c>
      <c r="AI15" s="32">
        <v>2600</v>
      </c>
      <c r="AJ15" s="32">
        <v>2600</v>
      </c>
      <c r="AK15" s="32">
        <v>2600</v>
      </c>
      <c r="AL15" s="32">
        <v>2600</v>
      </c>
      <c r="AM15" s="32">
        <v>2600</v>
      </c>
      <c r="AN15" s="32">
        <v>2600</v>
      </c>
      <c r="AO15" s="32">
        <v>2600</v>
      </c>
      <c r="AP15" s="32">
        <v>2600</v>
      </c>
      <c r="AQ15" s="32">
        <v>2600</v>
      </c>
      <c r="AR15" s="32">
        <v>2600</v>
      </c>
      <c r="AS15" s="32">
        <v>2600</v>
      </c>
      <c r="AT15" s="32">
        <v>2600</v>
      </c>
      <c r="AU15" s="32">
        <v>2600</v>
      </c>
      <c r="AV15" s="32">
        <v>2600</v>
      </c>
      <c r="AW15" s="32">
        <v>2600</v>
      </c>
      <c r="AX15" s="32">
        <v>2600</v>
      </c>
      <c r="AY15" s="32">
        <v>2600</v>
      </c>
      <c r="AZ15" s="32">
        <v>2600</v>
      </c>
      <c r="BA15" s="32">
        <v>2600</v>
      </c>
      <c r="BB15" s="32">
        <v>2600</v>
      </c>
      <c r="BC15" s="32">
        <v>2600</v>
      </c>
      <c r="BD15" s="32">
        <v>2600</v>
      </c>
      <c r="BE15" s="32">
        <v>2600</v>
      </c>
      <c r="BF15" s="32">
        <v>2600</v>
      </c>
      <c r="BG15" s="32">
        <v>2600</v>
      </c>
      <c r="BH15" s="32">
        <v>2600</v>
      </c>
      <c r="BI15" s="32">
        <v>2600</v>
      </c>
      <c r="BJ15" s="32">
        <v>2600</v>
      </c>
      <c r="BK15" s="32">
        <v>2600</v>
      </c>
      <c r="BL15" s="32">
        <v>2600</v>
      </c>
      <c r="BM15" s="32">
        <v>0</v>
      </c>
      <c r="BN15" s="32">
        <v>0</v>
      </c>
      <c r="BO15" s="32">
        <v>0</v>
      </c>
      <c r="BP15" s="32">
        <v>2600</v>
      </c>
    </row>
    <row r="16" spans="1:68" s="30" customFormat="1">
      <c r="A16" s="3" t="s">
        <v>206</v>
      </c>
      <c r="B16" s="48" t="s">
        <v>241</v>
      </c>
      <c r="C16" s="14" t="s">
        <v>240</v>
      </c>
      <c r="D16" s="32">
        <f t="shared" si="0"/>
        <v>20400</v>
      </c>
      <c r="E16" s="32">
        <v>1200</v>
      </c>
      <c r="F16" s="32">
        <v>0</v>
      </c>
      <c r="G16" s="32">
        <v>0</v>
      </c>
      <c r="H16" s="32">
        <v>0</v>
      </c>
      <c r="I16" s="32">
        <v>1200</v>
      </c>
      <c r="J16" s="32">
        <v>0</v>
      </c>
      <c r="K16" s="32">
        <v>0</v>
      </c>
      <c r="L16" s="32">
        <v>0</v>
      </c>
      <c r="M16" s="32">
        <v>1200</v>
      </c>
      <c r="N16" s="32">
        <v>0</v>
      </c>
      <c r="O16" s="32">
        <v>0</v>
      </c>
      <c r="P16" s="32">
        <v>0</v>
      </c>
      <c r="Q16" s="32">
        <v>1200</v>
      </c>
      <c r="R16" s="32">
        <v>0</v>
      </c>
      <c r="S16" s="32">
        <v>1200</v>
      </c>
      <c r="T16" s="32">
        <v>0</v>
      </c>
      <c r="U16" s="32">
        <v>1200</v>
      </c>
      <c r="V16" s="32">
        <v>0</v>
      </c>
      <c r="W16" s="32">
        <v>0</v>
      </c>
      <c r="X16" s="32">
        <v>0</v>
      </c>
      <c r="Y16" s="32">
        <v>1200</v>
      </c>
      <c r="Z16" s="32">
        <v>0</v>
      </c>
      <c r="AA16" s="32">
        <v>0</v>
      </c>
      <c r="AB16" s="32">
        <v>0</v>
      </c>
      <c r="AC16" s="32">
        <v>1200</v>
      </c>
      <c r="AD16" s="32">
        <v>0</v>
      </c>
      <c r="AE16" s="32">
        <v>0</v>
      </c>
      <c r="AF16" s="32">
        <v>0</v>
      </c>
      <c r="AG16" s="32">
        <v>1200</v>
      </c>
      <c r="AH16" s="32">
        <v>0</v>
      </c>
      <c r="AI16" s="32">
        <v>0</v>
      </c>
      <c r="AJ16" s="32">
        <v>0</v>
      </c>
      <c r="AK16" s="32">
        <v>1200</v>
      </c>
      <c r="AL16" s="32">
        <v>0</v>
      </c>
      <c r="AM16" s="32">
        <v>0</v>
      </c>
      <c r="AN16" s="32">
        <v>0</v>
      </c>
      <c r="AO16" s="32">
        <v>1200</v>
      </c>
      <c r="AP16" s="32">
        <v>0</v>
      </c>
      <c r="AQ16" s="32">
        <v>0</v>
      </c>
      <c r="AR16" s="32">
        <v>0</v>
      </c>
      <c r="AS16" s="32">
        <v>1200</v>
      </c>
      <c r="AT16" s="32">
        <v>0</v>
      </c>
      <c r="AU16" s="32">
        <v>0</v>
      </c>
      <c r="AV16" s="32">
        <v>0</v>
      </c>
      <c r="AW16" s="32">
        <v>1200</v>
      </c>
      <c r="AX16" s="32">
        <v>0</v>
      </c>
      <c r="AY16" s="32">
        <v>0</v>
      </c>
      <c r="AZ16" s="32">
        <v>0</v>
      </c>
      <c r="BA16" s="32">
        <v>1200</v>
      </c>
      <c r="BB16" s="32">
        <v>0</v>
      </c>
      <c r="BC16" s="32">
        <v>0</v>
      </c>
      <c r="BD16" s="32">
        <v>0</v>
      </c>
      <c r="BE16" s="32">
        <v>1200</v>
      </c>
      <c r="BF16" s="32">
        <v>0</v>
      </c>
      <c r="BG16" s="32">
        <v>0</v>
      </c>
      <c r="BH16" s="32">
        <v>0</v>
      </c>
      <c r="BI16" s="32">
        <v>1200</v>
      </c>
      <c r="BJ16" s="32">
        <v>0</v>
      </c>
      <c r="BK16" s="32">
        <v>1200</v>
      </c>
      <c r="BL16" s="32">
        <v>0</v>
      </c>
      <c r="BM16" s="32">
        <v>0</v>
      </c>
      <c r="BN16" s="32">
        <v>0</v>
      </c>
      <c r="BO16" s="32">
        <v>0</v>
      </c>
      <c r="BP16" s="32">
        <v>1200</v>
      </c>
    </row>
    <row r="17" spans="1:68" s="30" customFormat="1">
      <c r="A17" s="3" t="s">
        <v>206</v>
      </c>
      <c r="B17" s="48" t="s">
        <v>164</v>
      </c>
      <c r="C17" s="14" t="s">
        <v>242</v>
      </c>
      <c r="D17" s="32">
        <f t="shared" si="0"/>
        <v>2000</v>
      </c>
      <c r="E17" s="32">
        <v>2000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>
        <v>0</v>
      </c>
      <c r="BF17" s="32">
        <v>0</v>
      </c>
      <c r="BG17" s="32">
        <v>0</v>
      </c>
      <c r="BH17" s="32">
        <v>0</v>
      </c>
      <c r="BI17" s="32">
        <v>0</v>
      </c>
      <c r="BJ17" s="32">
        <v>0</v>
      </c>
      <c r="BK17" s="32">
        <v>0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</row>
    <row r="18" spans="1:68" s="30" customFormat="1">
      <c r="A18" s="3" t="s">
        <v>206</v>
      </c>
      <c r="B18" s="48" t="s">
        <v>165</v>
      </c>
      <c r="C18" s="14"/>
      <c r="D18" s="32">
        <f t="shared" si="0"/>
        <v>100</v>
      </c>
      <c r="E18" s="32">
        <v>100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>
        <v>0</v>
      </c>
      <c r="BF18" s="32">
        <v>0</v>
      </c>
      <c r="BG18" s="32">
        <v>0</v>
      </c>
      <c r="BH18" s="32">
        <v>0</v>
      </c>
      <c r="BI18" s="32">
        <v>0</v>
      </c>
      <c r="BJ18" s="32">
        <v>0</v>
      </c>
      <c r="BK18" s="32">
        <v>0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</row>
    <row r="19" spans="1:68" s="30" customFormat="1" ht="27">
      <c r="A19" s="3" t="s">
        <v>206</v>
      </c>
      <c r="B19" s="48" t="s">
        <v>166</v>
      </c>
      <c r="C19" s="14" t="s">
        <v>243</v>
      </c>
      <c r="D19" s="32">
        <f t="shared" si="0"/>
        <v>1700</v>
      </c>
      <c r="E19" s="32">
        <v>1700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>
        <v>0</v>
      </c>
      <c r="BF19" s="32">
        <v>0</v>
      </c>
      <c r="BG19" s="32">
        <v>0</v>
      </c>
      <c r="BH19" s="32">
        <v>0</v>
      </c>
      <c r="BI19" s="32">
        <v>0</v>
      </c>
      <c r="BJ19" s="32">
        <v>0</v>
      </c>
      <c r="BK19" s="32">
        <v>0</v>
      </c>
      <c r="BL19" s="32">
        <v>0</v>
      </c>
      <c r="BM19" s="32">
        <v>0</v>
      </c>
      <c r="BN19" s="32">
        <v>0</v>
      </c>
      <c r="BO19" s="32">
        <v>0</v>
      </c>
      <c r="BP19" s="32">
        <v>1700</v>
      </c>
    </row>
    <row r="20" spans="1:68" s="30" customFormat="1">
      <c r="A20" s="3" t="s">
        <v>206</v>
      </c>
      <c r="B20" s="48" t="s">
        <v>167</v>
      </c>
      <c r="C20" s="14"/>
      <c r="D20" s="32">
        <f t="shared" si="0"/>
        <v>3900</v>
      </c>
      <c r="E20" s="32">
        <v>300</v>
      </c>
      <c r="F20" s="32">
        <v>0</v>
      </c>
      <c r="G20" s="32">
        <v>300</v>
      </c>
      <c r="H20" s="32">
        <v>0</v>
      </c>
      <c r="I20" s="32">
        <v>0</v>
      </c>
      <c r="J20" s="32">
        <v>0</v>
      </c>
      <c r="K20" s="32">
        <v>300</v>
      </c>
      <c r="L20" s="32">
        <v>0</v>
      </c>
      <c r="M20" s="32">
        <v>0</v>
      </c>
      <c r="N20" s="32">
        <v>0</v>
      </c>
      <c r="O20" s="32">
        <v>300</v>
      </c>
      <c r="P20" s="32">
        <v>0</v>
      </c>
      <c r="Q20" s="32">
        <v>0</v>
      </c>
      <c r="R20" s="32">
        <v>300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300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300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300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300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300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300</v>
      </c>
      <c r="BC20" s="32"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300</v>
      </c>
      <c r="BI20" s="32">
        <v>0</v>
      </c>
      <c r="BJ20" s="32">
        <v>0</v>
      </c>
      <c r="BK20" s="32">
        <v>300</v>
      </c>
      <c r="BL20" s="32">
        <v>0</v>
      </c>
      <c r="BM20" s="32">
        <v>0</v>
      </c>
      <c r="BN20" s="32">
        <v>0</v>
      </c>
      <c r="BO20" s="32">
        <v>0</v>
      </c>
      <c r="BP20" s="32">
        <v>300</v>
      </c>
    </row>
    <row r="21" spans="1:68" s="30" customFormat="1" ht="27">
      <c r="A21" s="3" t="s">
        <v>206</v>
      </c>
      <c r="B21" s="3" t="s">
        <v>169</v>
      </c>
      <c r="C21" s="14"/>
      <c r="D21" s="32">
        <f t="shared" si="0"/>
        <v>34000</v>
      </c>
      <c r="E21" s="32">
        <v>34000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2">
        <v>0</v>
      </c>
      <c r="BJ21" s="32">
        <v>0</v>
      </c>
      <c r="BK21" s="32">
        <v>0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</row>
    <row r="22" spans="1:68" s="30" customFormat="1">
      <c r="A22" s="3" t="s">
        <v>206</v>
      </c>
      <c r="B22" s="3" t="s">
        <v>61</v>
      </c>
      <c r="C22" s="14"/>
      <c r="D22" s="32">
        <f t="shared" si="0"/>
        <v>331500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25500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25500</v>
      </c>
      <c r="S22" s="32">
        <v>0</v>
      </c>
      <c r="T22" s="32">
        <v>0</v>
      </c>
      <c r="U22" s="32">
        <v>0</v>
      </c>
      <c r="V22" s="32">
        <v>25500</v>
      </c>
      <c r="W22" s="32">
        <v>0</v>
      </c>
      <c r="X22" s="32">
        <v>0</v>
      </c>
      <c r="Y22" s="32">
        <v>0</v>
      </c>
      <c r="Z22" s="32">
        <v>25500</v>
      </c>
      <c r="AA22" s="32">
        <v>0</v>
      </c>
      <c r="AB22" s="32">
        <v>0</v>
      </c>
      <c r="AC22" s="32">
        <v>0</v>
      </c>
      <c r="AD22" s="32">
        <v>25500</v>
      </c>
      <c r="AE22" s="32">
        <v>0</v>
      </c>
      <c r="AF22" s="32">
        <v>0</v>
      </c>
      <c r="AG22" s="32">
        <v>0</v>
      </c>
      <c r="AH22" s="32">
        <v>25500</v>
      </c>
      <c r="AI22" s="32">
        <v>0</v>
      </c>
      <c r="AJ22" s="32">
        <v>0</v>
      </c>
      <c r="AK22" s="32">
        <v>0</v>
      </c>
      <c r="AL22" s="32">
        <v>25500</v>
      </c>
      <c r="AM22" s="32">
        <v>0</v>
      </c>
      <c r="AN22" s="32">
        <v>0</v>
      </c>
      <c r="AO22" s="32">
        <v>0</v>
      </c>
      <c r="AP22" s="32">
        <v>25500</v>
      </c>
      <c r="AQ22" s="32">
        <v>0</v>
      </c>
      <c r="AR22" s="32">
        <v>0</v>
      </c>
      <c r="AS22" s="32">
        <v>0</v>
      </c>
      <c r="AT22" s="32">
        <v>25500</v>
      </c>
      <c r="AU22" s="32">
        <v>0</v>
      </c>
      <c r="AV22" s="32">
        <v>0</v>
      </c>
      <c r="AW22" s="32">
        <v>0</v>
      </c>
      <c r="AX22" s="32">
        <v>25500</v>
      </c>
      <c r="AY22" s="32">
        <v>0</v>
      </c>
      <c r="AZ22" s="32">
        <v>0</v>
      </c>
      <c r="BA22" s="32">
        <v>0</v>
      </c>
      <c r="BB22" s="32">
        <v>25500</v>
      </c>
      <c r="BC22" s="32">
        <v>0</v>
      </c>
      <c r="BD22" s="32">
        <v>0</v>
      </c>
      <c r="BE22" s="32">
        <v>0</v>
      </c>
      <c r="BF22" s="32">
        <v>25500</v>
      </c>
      <c r="BG22" s="32">
        <v>0</v>
      </c>
      <c r="BH22" s="32">
        <v>0</v>
      </c>
      <c r="BI22" s="32">
        <v>0</v>
      </c>
      <c r="BJ22" s="32">
        <v>25500</v>
      </c>
      <c r="BK22" s="32">
        <v>0</v>
      </c>
      <c r="BL22" s="32">
        <v>0</v>
      </c>
      <c r="BM22" s="32">
        <v>0</v>
      </c>
      <c r="BN22" s="32">
        <v>0</v>
      </c>
      <c r="BO22" s="32">
        <v>0</v>
      </c>
      <c r="BP22" s="32">
        <v>25500</v>
      </c>
    </row>
    <row r="23" spans="1:68" s="30" customFormat="1">
      <c r="A23" s="3" t="s">
        <v>206</v>
      </c>
      <c r="B23" s="3" t="s">
        <v>170</v>
      </c>
      <c r="C23" s="14"/>
      <c r="D23" s="32">
        <f t="shared" si="0"/>
        <v>8500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>
        <v>0</v>
      </c>
      <c r="BE23" s="32">
        <v>0</v>
      </c>
      <c r="BF23" s="32">
        <v>0</v>
      </c>
      <c r="BG23" s="32">
        <v>0</v>
      </c>
      <c r="BH23" s="32">
        <v>0</v>
      </c>
      <c r="BI23" s="32">
        <v>0</v>
      </c>
      <c r="BJ23" s="32">
        <v>0</v>
      </c>
      <c r="BK23" s="32">
        <v>0</v>
      </c>
      <c r="BL23" s="32">
        <v>0</v>
      </c>
      <c r="BM23" s="32">
        <v>0</v>
      </c>
      <c r="BN23" s="32">
        <v>8500</v>
      </c>
      <c r="BO23" s="32">
        <v>0</v>
      </c>
      <c r="BP23" s="32">
        <v>8500</v>
      </c>
    </row>
    <row r="24" spans="1:68" s="30" customFormat="1">
      <c r="A24" s="3" t="s">
        <v>206</v>
      </c>
      <c r="B24" s="3" t="s">
        <v>62</v>
      </c>
      <c r="C24" s="31" t="s">
        <v>220</v>
      </c>
      <c r="D24" s="32">
        <f t="shared" si="0"/>
        <v>7500</v>
      </c>
      <c r="E24" s="32">
        <v>500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500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500</v>
      </c>
      <c r="S24" s="32">
        <v>0</v>
      </c>
      <c r="T24" s="32">
        <v>0</v>
      </c>
      <c r="U24" s="32">
        <v>0</v>
      </c>
      <c r="V24" s="32">
        <v>500</v>
      </c>
      <c r="W24" s="32">
        <v>0</v>
      </c>
      <c r="X24" s="32">
        <v>0</v>
      </c>
      <c r="Y24" s="32">
        <v>0</v>
      </c>
      <c r="Z24" s="32">
        <v>500</v>
      </c>
      <c r="AA24" s="32">
        <v>0</v>
      </c>
      <c r="AB24" s="32">
        <v>0</v>
      </c>
      <c r="AC24" s="32">
        <v>0</v>
      </c>
      <c r="AD24" s="32">
        <v>500</v>
      </c>
      <c r="AE24" s="32">
        <v>0</v>
      </c>
      <c r="AF24" s="32">
        <v>0</v>
      </c>
      <c r="AG24" s="32">
        <v>0</v>
      </c>
      <c r="AH24" s="32">
        <v>500</v>
      </c>
      <c r="AI24" s="32">
        <v>0</v>
      </c>
      <c r="AJ24" s="32">
        <v>0</v>
      </c>
      <c r="AK24" s="32">
        <v>0</v>
      </c>
      <c r="AL24" s="32">
        <v>500</v>
      </c>
      <c r="AM24" s="32">
        <v>0</v>
      </c>
      <c r="AN24" s="32">
        <v>0</v>
      </c>
      <c r="AO24" s="32">
        <v>0</v>
      </c>
      <c r="AP24" s="32">
        <v>500</v>
      </c>
      <c r="AQ24" s="32">
        <v>0</v>
      </c>
      <c r="AR24" s="32">
        <v>0</v>
      </c>
      <c r="AS24" s="32">
        <v>0</v>
      </c>
      <c r="AT24" s="32">
        <v>500</v>
      </c>
      <c r="AU24" s="32">
        <v>0</v>
      </c>
      <c r="AV24" s="32">
        <v>0</v>
      </c>
      <c r="AW24" s="32">
        <v>0</v>
      </c>
      <c r="AX24" s="32">
        <v>500</v>
      </c>
      <c r="AY24" s="32">
        <v>0</v>
      </c>
      <c r="AZ24" s="32">
        <v>0</v>
      </c>
      <c r="BA24" s="32">
        <v>0</v>
      </c>
      <c r="BB24" s="32">
        <v>500</v>
      </c>
      <c r="BC24" s="32">
        <v>0</v>
      </c>
      <c r="BD24" s="32">
        <v>0</v>
      </c>
      <c r="BE24" s="32">
        <v>0</v>
      </c>
      <c r="BF24" s="32">
        <v>500</v>
      </c>
      <c r="BG24" s="32">
        <v>0</v>
      </c>
      <c r="BH24" s="32">
        <v>0</v>
      </c>
      <c r="BI24" s="32">
        <v>0</v>
      </c>
      <c r="BJ24" s="32">
        <v>500</v>
      </c>
      <c r="BK24" s="32">
        <v>0</v>
      </c>
      <c r="BL24" s="32">
        <v>0</v>
      </c>
      <c r="BM24" s="32">
        <v>0</v>
      </c>
      <c r="BN24" s="32">
        <v>500</v>
      </c>
      <c r="BO24" s="32">
        <v>0</v>
      </c>
      <c r="BP24" s="32">
        <v>500</v>
      </c>
    </row>
    <row r="25" spans="1:68" s="30" customFormat="1">
      <c r="A25" s="3" t="s">
        <v>205</v>
      </c>
      <c r="B25" s="3" t="s">
        <v>63</v>
      </c>
      <c r="C25" s="31" t="s">
        <v>221</v>
      </c>
      <c r="D25" s="32">
        <f t="shared" si="0"/>
        <v>4500</v>
      </c>
      <c r="E25" s="32">
        <v>300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300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300</v>
      </c>
      <c r="S25" s="32">
        <v>0</v>
      </c>
      <c r="T25" s="32">
        <v>0</v>
      </c>
      <c r="U25" s="32">
        <v>0</v>
      </c>
      <c r="V25" s="32">
        <v>300</v>
      </c>
      <c r="W25" s="32">
        <v>0</v>
      </c>
      <c r="X25" s="32">
        <v>0</v>
      </c>
      <c r="Y25" s="32">
        <v>0</v>
      </c>
      <c r="Z25" s="32">
        <v>300</v>
      </c>
      <c r="AA25" s="32">
        <v>0</v>
      </c>
      <c r="AB25" s="32">
        <v>0</v>
      </c>
      <c r="AC25" s="32">
        <v>0</v>
      </c>
      <c r="AD25" s="32">
        <v>300</v>
      </c>
      <c r="AE25" s="32">
        <v>0</v>
      </c>
      <c r="AF25" s="32">
        <v>0</v>
      </c>
      <c r="AG25" s="32">
        <v>0</v>
      </c>
      <c r="AH25" s="32">
        <v>300</v>
      </c>
      <c r="AI25" s="32">
        <v>0</v>
      </c>
      <c r="AJ25" s="32">
        <v>0</v>
      </c>
      <c r="AK25" s="32">
        <v>0</v>
      </c>
      <c r="AL25" s="32">
        <v>300</v>
      </c>
      <c r="AM25" s="32">
        <v>0</v>
      </c>
      <c r="AN25" s="32">
        <v>0</v>
      </c>
      <c r="AO25" s="32">
        <v>0</v>
      </c>
      <c r="AP25" s="32">
        <v>300</v>
      </c>
      <c r="AQ25" s="32">
        <v>0</v>
      </c>
      <c r="AR25" s="32">
        <v>0</v>
      </c>
      <c r="AS25" s="32">
        <v>0</v>
      </c>
      <c r="AT25" s="32">
        <v>300</v>
      </c>
      <c r="AU25" s="32">
        <v>0</v>
      </c>
      <c r="AV25" s="32">
        <v>0</v>
      </c>
      <c r="AW25" s="32">
        <v>0</v>
      </c>
      <c r="AX25" s="32">
        <v>300</v>
      </c>
      <c r="AY25" s="32">
        <v>0</v>
      </c>
      <c r="AZ25" s="32">
        <v>0</v>
      </c>
      <c r="BA25" s="32">
        <v>0</v>
      </c>
      <c r="BB25" s="32">
        <v>300</v>
      </c>
      <c r="BC25" s="32">
        <v>0</v>
      </c>
      <c r="BD25" s="32">
        <v>0</v>
      </c>
      <c r="BE25" s="32">
        <v>0</v>
      </c>
      <c r="BF25" s="32">
        <v>300</v>
      </c>
      <c r="BG25" s="32">
        <v>0</v>
      </c>
      <c r="BH25" s="32">
        <v>0</v>
      </c>
      <c r="BI25" s="32">
        <v>0</v>
      </c>
      <c r="BJ25" s="32">
        <v>300</v>
      </c>
      <c r="BK25" s="32">
        <v>0</v>
      </c>
      <c r="BL25" s="32">
        <v>0</v>
      </c>
      <c r="BM25" s="32">
        <v>0</v>
      </c>
      <c r="BN25" s="32">
        <v>300</v>
      </c>
      <c r="BO25" s="32">
        <v>0</v>
      </c>
      <c r="BP25" s="32">
        <v>300</v>
      </c>
    </row>
    <row r="26" spans="1:68" s="30" customFormat="1">
      <c r="A26" s="3" t="s">
        <v>206</v>
      </c>
      <c r="B26" s="48" t="s">
        <v>168</v>
      </c>
      <c r="C26" s="14"/>
      <c r="D26" s="32">
        <f t="shared" si="0"/>
        <v>60500</v>
      </c>
      <c r="E26" s="32">
        <v>5500</v>
      </c>
      <c r="F26" s="32">
        <v>0</v>
      </c>
      <c r="G26" s="32">
        <v>0</v>
      </c>
      <c r="H26" s="32">
        <v>0</v>
      </c>
      <c r="I26" s="32">
        <v>5500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5500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5500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5500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5500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5500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5500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5500</v>
      </c>
      <c r="BD26" s="32">
        <v>0</v>
      </c>
      <c r="BE26" s="32">
        <v>0</v>
      </c>
      <c r="BF26" s="32">
        <v>0</v>
      </c>
      <c r="BG26" s="32">
        <v>0</v>
      </c>
      <c r="BH26" s="32">
        <v>0</v>
      </c>
      <c r="BI26" s="32">
        <v>5500</v>
      </c>
      <c r="BJ26" s="32">
        <v>0</v>
      </c>
      <c r="BK26" s="32">
        <v>5500</v>
      </c>
      <c r="BL26" s="32">
        <v>0</v>
      </c>
      <c r="BM26" s="32">
        <v>0</v>
      </c>
      <c r="BN26" s="32">
        <v>0</v>
      </c>
      <c r="BO26" s="32">
        <v>0</v>
      </c>
      <c r="BP26" s="32">
        <v>5500</v>
      </c>
    </row>
    <row r="27" spans="1:68" s="30" customFormat="1">
      <c r="A27" s="3" t="s">
        <v>193</v>
      </c>
      <c r="B27" s="3" t="s">
        <v>67</v>
      </c>
      <c r="C27" s="14"/>
      <c r="D27" s="32">
        <f t="shared" si="0"/>
        <v>9000</v>
      </c>
      <c r="E27" s="32">
        <v>0</v>
      </c>
      <c r="F27" s="32">
        <v>500</v>
      </c>
      <c r="G27" s="32">
        <v>0</v>
      </c>
      <c r="H27" s="32">
        <v>0</v>
      </c>
      <c r="I27" s="32">
        <v>1000</v>
      </c>
      <c r="J27" s="32">
        <v>0</v>
      </c>
      <c r="K27" s="32">
        <v>0</v>
      </c>
      <c r="L27" s="32">
        <v>0</v>
      </c>
      <c r="M27" s="32">
        <v>500</v>
      </c>
      <c r="N27" s="32">
        <v>0</v>
      </c>
      <c r="O27" s="32">
        <v>0</v>
      </c>
      <c r="P27" s="32">
        <v>0</v>
      </c>
      <c r="Q27" s="32">
        <v>500</v>
      </c>
      <c r="R27" s="32">
        <v>0</v>
      </c>
      <c r="S27" s="32">
        <v>500</v>
      </c>
      <c r="T27" s="32">
        <v>0</v>
      </c>
      <c r="U27" s="32">
        <v>0</v>
      </c>
      <c r="V27" s="32">
        <v>0</v>
      </c>
      <c r="W27" s="32">
        <v>500</v>
      </c>
      <c r="X27" s="32">
        <v>0</v>
      </c>
      <c r="Y27" s="32">
        <v>0</v>
      </c>
      <c r="Z27" s="32">
        <v>0</v>
      </c>
      <c r="AA27" s="32">
        <v>500</v>
      </c>
      <c r="AB27" s="32">
        <v>0</v>
      </c>
      <c r="AC27" s="32">
        <v>0</v>
      </c>
      <c r="AD27" s="32">
        <v>0</v>
      </c>
      <c r="AE27" s="32">
        <v>500</v>
      </c>
      <c r="AF27" s="32">
        <v>0</v>
      </c>
      <c r="AG27" s="32">
        <v>0</v>
      </c>
      <c r="AH27" s="32">
        <v>0</v>
      </c>
      <c r="AI27" s="32">
        <v>500</v>
      </c>
      <c r="AJ27" s="32">
        <v>0</v>
      </c>
      <c r="AK27" s="32">
        <v>0</v>
      </c>
      <c r="AL27" s="32">
        <v>0</v>
      </c>
      <c r="AM27" s="32">
        <v>500</v>
      </c>
      <c r="AN27" s="32">
        <v>0</v>
      </c>
      <c r="AO27" s="32">
        <v>0</v>
      </c>
      <c r="AP27" s="32">
        <v>0</v>
      </c>
      <c r="AQ27" s="32">
        <v>500</v>
      </c>
      <c r="AR27" s="32">
        <v>0</v>
      </c>
      <c r="AS27" s="32">
        <v>0</v>
      </c>
      <c r="AT27" s="32">
        <v>0</v>
      </c>
      <c r="AU27" s="32">
        <v>500</v>
      </c>
      <c r="AV27" s="32">
        <v>0</v>
      </c>
      <c r="AW27" s="32">
        <v>0</v>
      </c>
      <c r="AX27" s="32">
        <v>0</v>
      </c>
      <c r="AY27" s="32">
        <v>500</v>
      </c>
      <c r="AZ27" s="32">
        <v>0</v>
      </c>
      <c r="BA27" s="32">
        <v>0</v>
      </c>
      <c r="BB27" s="32">
        <v>0</v>
      </c>
      <c r="BC27" s="32">
        <v>500</v>
      </c>
      <c r="BD27" s="32">
        <v>0</v>
      </c>
      <c r="BE27" s="32">
        <v>0</v>
      </c>
      <c r="BF27" s="32">
        <v>0</v>
      </c>
      <c r="BG27" s="32">
        <v>500</v>
      </c>
      <c r="BH27" s="32">
        <v>0</v>
      </c>
      <c r="BI27" s="32">
        <v>0</v>
      </c>
      <c r="BJ27" s="32">
        <v>0</v>
      </c>
      <c r="BK27" s="32">
        <v>500</v>
      </c>
      <c r="BL27" s="32">
        <v>500</v>
      </c>
      <c r="BM27" s="32">
        <v>0</v>
      </c>
      <c r="BN27" s="32">
        <v>0</v>
      </c>
      <c r="BO27" s="32">
        <v>0</v>
      </c>
      <c r="BP27" s="32">
        <v>0</v>
      </c>
    </row>
    <row r="28" spans="1:68" s="30" customFormat="1">
      <c r="A28" s="3" t="s">
        <v>193</v>
      </c>
      <c r="B28" s="3" t="s">
        <v>66</v>
      </c>
      <c r="C28" s="15"/>
      <c r="D28" s="32">
        <f t="shared" si="0"/>
        <v>62000</v>
      </c>
      <c r="E28" s="32">
        <v>1000</v>
      </c>
      <c r="F28" s="32">
        <v>1000</v>
      </c>
      <c r="G28" s="32">
        <v>1000</v>
      </c>
      <c r="H28" s="32">
        <v>1000</v>
      </c>
      <c r="I28" s="32">
        <v>1000</v>
      </c>
      <c r="J28" s="32">
        <v>1000</v>
      </c>
      <c r="K28" s="32">
        <v>1000</v>
      </c>
      <c r="L28" s="32">
        <v>1000</v>
      </c>
      <c r="M28" s="32">
        <v>1000</v>
      </c>
      <c r="N28" s="32">
        <v>1000</v>
      </c>
      <c r="O28" s="32">
        <v>1000</v>
      </c>
      <c r="P28" s="32">
        <v>1000</v>
      </c>
      <c r="Q28" s="32">
        <v>1000</v>
      </c>
      <c r="R28" s="32">
        <v>1000</v>
      </c>
      <c r="S28" s="32">
        <v>1000</v>
      </c>
      <c r="T28" s="32">
        <v>1000</v>
      </c>
      <c r="U28" s="32">
        <v>1000</v>
      </c>
      <c r="V28" s="32">
        <v>1000</v>
      </c>
      <c r="W28" s="32">
        <v>1000</v>
      </c>
      <c r="X28" s="32">
        <v>1000</v>
      </c>
      <c r="Y28" s="32">
        <v>1000</v>
      </c>
      <c r="Z28" s="32">
        <v>1000</v>
      </c>
      <c r="AA28" s="32">
        <v>1000</v>
      </c>
      <c r="AB28" s="32">
        <v>1000</v>
      </c>
      <c r="AC28" s="32">
        <v>1000</v>
      </c>
      <c r="AD28" s="32">
        <v>1000</v>
      </c>
      <c r="AE28" s="32">
        <v>1000</v>
      </c>
      <c r="AF28" s="32">
        <v>1000</v>
      </c>
      <c r="AG28" s="32">
        <v>1000</v>
      </c>
      <c r="AH28" s="32">
        <v>1000</v>
      </c>
      <c r="AI28" s="32">
        <v>1000</v>
      </c>
      <c r="AJ28" s="32">
        <v>1000</v>
      </c>
      <c r="AK28" s="32">
        <v>1000</v>
      </c>
      <c r="AL28" s="32">
        <v>1000</v>
      </c>
      <c r="AM28" s="32">
        <v>1000</v>
      </c>
      <c r="AN28" s="32">
        <v>1000</v>
      </c>
      <c r="AO28" s="32">
        <v>1000</v>
      </c>
      <c r="AP28" s="32">
        <v>1000</v>
      </c>
      <c r="AQ28" s="32">
        <v>1000</v>
      </c>
      <c r="AR28" s="32">
        <v>1000</v>
      </c>
      <c r="AS28" s="32">
        <v>1000</v>
      </c>
      <c r="AT28" s="32">
        <v>1000</v>
      </c>
      <c r="AU28" s="32">
        <v>1000</v>
      </c>
      <c r="AV28" s="32">
        <v>1000</v>
      </c>
      <c r="AW28" s="32">
        <v>1000</v>
      </c>
      <c r="AX28" s="32">
        <v>1000</v>
      </c>
      <c r="AY28" s="32">
        <v>1000</v>
      </c>
      <c r="AZ28" s="32">
        <v>1000</v>
      </c>
      <c r="BA28" s="32">
        <v>1000</v>
      </c>
      <c r="BB28" s="32">
        <v>1000</v>
      </c>
      <c r="BC28" s="32">
        <v>1000</v>
      </c>
      <c r="BD28" s="32">
        <v>1000</v>
      </c>
      <c r="BE28" s="32">
        <v>1000</v>
      </c>
      <c r="BF28" s="32">
        <v>1000</v>
      </c>
      <c r="BG28" s="32">
        <v>1000</v>
      </c>
      <c r="BH28" s="32">
        <v>1000</v>
      </c>
      <c r="BI28" s="32">
        <v>1000</v>
      </c>
      <c r="BJ28" s="32">
        <v>1000</v>
      </c>
      <c r="BK28" s="32">
        <v>1000</v>
      </c>
      <c r="BL28" s="32">
        <v>1000</v>
      </c>
      <c r="BM28" s="32">
        <v>1000</v>
      </c>
      <c r="BN28" s="32">
        <v>1000</v>
      </c>
      <c r="BO28" s="32">
        <v>0</v>
      </c>
      <c r="BP28" s="32">
        <v>1000</v>
      </c>
    </row>
    <row r="29" spans="1:68" s="30" customFormat="1">
      <c r="A29" s="3" t="s">
        <v>206</v>
      </c>
      <c r="B29" s="3" t="s">
        <v>65</v>
      </c>
      <c r="C29" s="16"/>
      <c r="D29" s="32">
        <f t="shared" si="0"/>
        <v>77600</v>
      </c>
      <c r="E29" s="32">
        <v>4000</v>
      </c>
      <c r="F29" s="32">
        <v>800</v>
      </c>
      <c r="G29" s="32">
        <v>800</v>
      </c>
      <c r="H29" s="32">
        <v>800</v>
      </c>
      <c r="I29" s="32">
        <v>2400</v>
      </c>
      <c r="J29" s="32">
        <v>800</v>
      </c>
      <c r="K29" s="32">
        <v>800</v>
      </c>
      <c r="L29" s="32">
        <v>800</v>
      </c>
      <c r="M29" s="32">
        <v>800</v>
      </c>
      <c r="N29" s="32">
        <v>800</v>
      </c>
      <c r="O29" s="32">
        <v>800</v>
      </c>
      <c r="P29" s="32">
        <v>800</v>
      </c>
      <c r="Q29" s="32">
        <v>1600</v>
      </c>
      <c r="R29" s="32">
        <v>800</v>
      </c>
      <c r="S29" s="32">
        <v>2400</v>
      </c>
      <c r="T29" s="32">
        <v>800</v>
      </c>
      <c r="U29" s="32">
        <v>800</v>
      </c>
      <c r="V29" s="32">
        <v>800</v>
      </c>
      <c r="W29" s="32">
        <v>1600</v>
      </c>
      <c r="X29" s="32">
        <v>800</v>
      </c>
      <c r="Y29" s="32">
        <v>2400</v>
      </c>
      <c r="Z29" s="32">
        <v>800</v>
      </c>
      <c r="AA29" s="32">
        <v>800</v>
      </c>
      <c r="AB29" s="32">
        <v>800</v>
      </c>
      <c r="AC29" s="32">
        <v>1600</v>
      </c>
      <c r="AD29" s="32">
        <v>800</v>
      </c>
      <c r="AE29" s="32">
        <v>2400</v>
      </c>
      <c r="AF29" s="32">
        <v>800</v>
      </c>
      <c r="AG29" s="32">
        <v>800</v>
      </c>
      <c r="AH29" s="32">
        <v>800</v>
      </c>
      <c r="AI29" s="32">
        <v>1600</v>
      </c>
      <c r="AJ29" s="32">
        <v>800</v>
      </c>
      <c r="AK29" s="32">
        <v>1600</v>
      </c>
      <c r="AL29" s="32">
        <v>800</v>
      </c>
      <c r="AM29" s="32">
        <v>1600</v>
      </c>
      <c r="AN29" s="32">
        <v>800</v>
      </c>
      <c r="AO29" s="32">
        <v>1600</v>
      </c>
      <c r="AP29" s="32">
        <v>800</v>
      </c>
      <c r="AQ29" s="32">
        <v>1600</v>
      </c>
      <c r="AR29" s="32">
        <v>800</v>
      </c>
      <c r="AS29" s="32">
        <v>800</v>
      </c>
      <c r="AT29" s="32">
        <v>800</v>
      </c>
      <c r="AU29" s="32">
        <v>1600</v>
      </c>
      <c r="AV29" s="32">
        <v>800</v>
      </c>
      <c r="AW29" s="32">
        <v>1600</v>
      </c>
      <c r="AX29" s="32">
        <v>800</v>
      </c>
      <c r="AY29" s="32">
        <v>800</v>
      </c>
      <c r="AZ29" s="32">
        <v>800</v>
      </c>
      <c r="BA29" s="32">
        <v>1600</v>
      </c>
      <c r="BB29" s="32">
        <v>800</v>
      </c>
      <c r="BC29" s="32">
        <v>2400</v>
      </c>
      <c r="BD29" s="32">
        <v>800</v>
      </c>
      <c r="BE29" s="32">
        <v>800</v>
      </c>
      <c r="BF29" s="32">
        <v>800</v>
      </c>
      <c r="BG29" s="32">
        <v>1600</v>
      </c>
      <c r="BH29" s="32">
        <v>800</v>
      </c>
      <c r="BI29" s="32">
        <v>1600</v>
      </c>
      <c r="BJ29" s="32">
        <v>800</v>
      </c>
      <c r="BK29" s="32">
        <v>4000</v>
      </c>
      <c r="BL29" s="32">
        <v>800</v>
      </c>
      <c r="BM29" s="32">
        <v>1600</v>
      </c>
      <c r="BN29" s="32">
        <v>3200</v>
      </c>
      <c r="BO29" s="32">
        <v>0</v>
      </c>
      <c r="BP29" s="32">
        <v>800</v>
      </c>
    </row>
    <row r="30" spans="1:68" s="30" customFormat="1">
      <c r="A30" s="3" t="s">
        <v>206</v>
      </c>
      <c r="B30" s="3" t="s">
        <v>55</v>
      </c>
      <c r="C30" s="3"/>
      <c r="D30" s="32">
        <f t="shared" si="0"/>
        <v>15600</v>
      </c>
      <c r="E30" s="32">
        <v>0</v>
      </c>
      <c r="F30" s="32">
        <v>600</v>
      </c>
      <c r="G30" s="32">
        <v>0</v>
      </c>
      <c r="H30" s="32">
        <v>0</v>
      </c>
      <c r="I30" s="32">
        <v>600</v>
      </c>
      <c r="J30" s="32">
        <v>0</v>
      </c>
      <c r="K30" s="32">
        <v>0</v>
      </c>
      <c r="L30" s="32">
        <v>0</v>
      </c>
      <c r="M30" s="32">
        <v>600</v>
      </c>
      <c r="N30" s="32">
        <v>0</v>
      </c>
      <c r="O30" s="32">
        <v>0</v>
      </c>
      <c r="P30" s="32">
        <v>0</v>
      </c>
      <c r="Q30" s="32">
        <v>600</v>
      </c>
      <c r="R30" s="32">
        <v>0</v>
      </c>
      <c r="S30" s="32">
        <v>600</v>
      </c>
      <c r="T30" s="32">
        <v>0</v>
      </c>
      <c r="U30" s="32">
        <v>600</v>
      </c>
      <c r="V30" s="32">
        <v>0</v>
      </c>
      <c r="W30" s="32">
        <v>600</v>
      </c>
      <c r="X30" s="32">
        <v>0</v>
      </c>
      <c r="Y30" s="32">
        <v>600</v>
      </c>
      <c r="Z30" s="32">
        <v>0</v>
      </c>
      <c r="AA30" s="32">
        <v>600</v>
      </c>
      <c r="AB30" s="32">
        <v>0</v>
      </c>
      <c r="AC30" s="32">
        <v>600</v>
      </c>
      <c r="AD30" s="32">
        <v>0</v>
      </c>
      <c r="AE30" s="32">
        <v>600</v>
      </c>
      <c r="AF30" s="32">
        <v>0</v>
      </c>
      <c r="AG30" s="32">
        <v>600</v>
      </c>
      <c r="AH30" s="32">
        <v>0</v>
      </c>
      <c r="AI30" s="32">
        <v>600</v>
      </c>
      <c r="AJ30" s="32">
        <v>0</v>
      </c>
      <c r="AK30" s="32">
        <v>600</v>
      </c>
      <c r="AL30" s="32">
        <v>0</v>
      </c>
      <c r="AM30" s="32">
        <v>600</v>
      </c>
      <c r="AN30" s="32">
        <v>0</v>
      </c>
      <c r="AO30" s="32">
        <v>600</v>
      </c>
      <c r="AP30" s="32">
        <v>0</v>
      </c>
      <c r="AQ30" s="32">
        <v>600</v>
      </c>
      <c r="AR30" s="32">
        <v>0</v>
      </c>
      <c r="AS30" s="32">
        <v>600</v>
      </c>
      <c r="AT30" s="32">
        <v>0</v>
      </c>
      <c r="AU30" s="32">
        <v>600</v>
      </c>
      <c r="AV30" s="32">
        <v>0</v>
      </c>
      <c r="AW30" s="32">
        <v>600</v>
      </c>
      <c r="AX30" s="32">
        <v>0</v>
      </c>
      <c r="AY30" s="32">
        <v>600</v>
      </c>
      <c r="AZ30" s="32">
        <v>0</v>
      </c>
      <c r="BA30" s="32">
        <v>600</v>
      </c>
      <c r="BB30" s="32">
        <v>0</v>
      </c>
      <c r="BC30" s="32">
        <v>600</v>
      </c>
      <c r="BD30" s="32">
        <v>0</v>
      </c>
      <c r="BE30" s="32">
        <v>600</v>
      </c>
      <c r="BF30" s="32">
        <v>0</v>
      </c>
      <c r="BG30" s="32">
        <v>600</v>
      </c>
      <c r="BH30" s="32">
        <v>0</v>
      </c>
      <c r="BI30" s="32">
        <v>600</v>
      </c>
      <c r="BJ30" s="32">
        <v>0</v>
      </c>
      <c r="BK30" s="32">
        <v>0</v>
      </c>
      <c r="BL30" s="32">
        <v>0</v>
      </c>
      <c r="BM30" s="32">
        <v>0</v>
      </c>
      <c r="BN30" s="32">
        <v>0</v>
      </c>
      <c r="BO30" s="32">
        <v>0</v>
      </c>
      <c r="BP30" s="32">
        <v>600</v>
      </c>
    </row>
    <row r="31" spans="1:68" s="30" customFormat="1">
      <c r="A31" s="3" t="s">
        <v>206</v>
      </c>
      <c r="B31" s="3" t="s">
        <v>64</v>
      </c>
      <c r="C31" s="3"/>
      <c r="D31" s="32">
        <f t="shared" si="0"/>
        <v>112500</v>
      </c>
      <c r="E31" s="32">
        <v>0</v>
      </c>
      <c r="F31" s="32">
        <v>0</v>
      </c>
      <c r="G31" s="32">
        <v>0</v>
      </c>
      <c r="H31" s="32">
        <v>0</v>
      </c>
      <c r="I31" s="32">
        <v>4500</v>
      </c>
      <c r="J31" s="32">
        <v>0</v>
      </c>
      <c r="K31" s="32">
        <v>0</v>
      </c>
      <c r="L31" s="32">
        <v>0</v>
      </c>
      <c r="M31" s="32">
        <v>4500</v>
      </c>
      <c r="N31" s="32">
        <v>0</v>
      </c>
      <c r="O31" s="32">
        <v>0</v>
      </c>
      <c r="P31" s="32">
        <v>0</v>
      </c>
      <c r="Q31" s="32">
        <v>4500</v>
      </c>
      <c r="R31" s="32">
        <v>0</v>
      </c>
      <c r="S31" s="32">
        <v>4500</v>
      </c>
      <c r="T31" s="32">
        <v>0</v>
      </c>
      <c r="U31" s="32">
        <v>4500</v>
      </c>
      <c r="V31" s="32">
        <v>0</v>
      </c>
      <c r="W31" s="32">
        <v>4500</v>
      </c>
      <c r="X31" s="32">
        <v>0</v>
      </c>
      <c r="Y31" s="32">
        <v>4500</v>
      </c>
      <c r="Z31" s="32">
        <v>0</v>
      </c>
      <c r="AA31" s="32">
        <v>4500</v>
      </c>
      <c r="AB31" s="32">
        <v>0</v>
      </c>
      <c r="AC31" s="32">
        <v>4500</v>
      </c>
      <c r="AD31" s="32">
        <v>0</v>
      </c>
      <c r="AE31" s="32">
        <v>4500</v>
      </c>
      <c r="AF31" s="32">
        <v>0</v>
      </c>
      <c r="AG31" s="32">
        <v>4500</v>
      </c>
      <c r="AH31" s="32">
        <v>0</v>
      </c>
      <c r="AI31" s="32">
        <v>4500</v>
      </c>
      <c r="AJ31" s="32">
        <v>0</v>
      </c>
      <c r="AK31" s="32">
        <v>4500</v>
      </c>
      <c r="AL31" s="32">
        <v>0</v>
      </c>
      <c r="AM31" s="32">
        <v>4500</v>
      </c>
      <c r="AN31" s="32">
        <v>0</v>
      </c>
      <c r="AO31" s="32">
        <v>4500</v>
      </c>
      <c r="AP31" s="32">
        <v>0</v>
      </c>
      <c r="AQ31" s="32">
        <v>4500</v>
      </c>
      <c r="AR31" s="32">
        <v>0</v>
      </c>
      <c r="AS31" s="32">
        <v>4500</v>
      </c>
      <c r="AT31" s="32">
        <v>0</v>
      </c>
      <c r="AU31" s="32">
        <v>4500</v>
      </c>
      <c r="AV31" s="32">
        <v>0</v>
      </c>
      <c r="AW31" s="32">
        <v>4500</v>
      </c>
      <c r="AX31" s="32">
        <v>0</v>
      </c>
      <c r="AY31" s="32">
        <v>4500</v>
      </c>
      <c r="AZ31" s="32">
        <v>0</v>
      </c>
      <c r="BA31" s="32">
        <v>4500</v>
      </c>
      <c r="BB31" s="32">
        <v>0</v>
      </c>
      <c r="BC31" s="32">
        <v>4500</v>
      </c>
      <c r="BD31" s="32">
        <v>0</v>
      </c>
      <c r="BE31" s="32">
        <v>4500</v>
      </c>
      <c r="BF31" s="32">
        <v>0</v>
      </c>
      <c r="BG31" s="32">
        <v>4500</v>
      </c>
      <c r="BH31" s="32">
        <v>0</v>
      </c>
      <c r="BI31" s="32">
        <v>4500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32">
        <v>0</v>
      </c>
      <c r="BP31" s="32">
        <v>4500</v>
      </c>
    </row>
    <row r="32" spans="1:68">
      <c r="A32" s="75" t="s">
        <v>76</v>
      </c>
      <c r="B32" s="76"/>
      <c r="C32" s="77"/>
      <c r="D32" s="53">
        <f>SUM(D2:D31)-SUM(D8:D9)</f>
        <v>1588465</v>
      </c>
      <c r="E32" s="53">
        <f t="shared" ref="E32:BO32" si="2">SUM(E2:E31)-SUM(E8:E9)</f>
        <v>82110</v>
      </c>
      <c r="F32" s="53">
        <f t="shared" si="2"/>
        <v>19860</v>
      </c>
      <c r="G32" s="53">
        <f t="shared" si="2"/>
        <v>7500</v>
      </c>
      <c r="H32" s="53">
        <f t="shared" si="2"/>
        <v>8100</v>
      </c>
      <c r="I32" s="53">
        <f t="shared" si="2"/>
        <v>36160</v>
      </c>
      <c r="J32" s="53">
        <f t="shared" si="2"/>
        <v>11500</v>
      </c>
      <c r="K32" s="53">
        <f t="shared" si="2"/>
        <v>12300</v>
      </c>
      <c r="L32" s="53">
        <f t="shared" si="2"/>
        <v>37800</v>
      </c>
      <c r="M32" s="53">
        <f t="shared" si="2"/>
        <v>23560</v>
      </c>
      <c r="N32" s="53">
        <f t="shared" si="2"/>
        <v>11500</v>
      </c>
      <c r="O32" s="53">
        <f t="shared" si="2"/>
        <v>12300</v>
      </c>
      <c r="P32" s="53">
        <f t="shared" si="2"/>
        <v>11500</v>
      </c>
      <c r="Q32" s="53">
        <f t="shared" si="2"/>
        <v>26360</v>
      </c>
      <c r="R32" s="53">
        <f t="shared" si="2"/>
        <v>38100</v>
      </c>
      <c r="S32" s="53">
        <f t="shared" si="2"/>
        <v>35660</v>
      </c>
      <c r="T32" s="53">
        <f t="shared" si="2"/>
        <v>11500</v>
      </c>
      <c r="U32" s="53">
        <f t="shared" si="2"/>
        <v>22560</v>
      </c>
      <c r="V32" s="53">
        <f t="shared" si="2"/>
        <v>37800</v>
      </c>
      <c r="W32" s="53">
        <f t="shared" si="2"/>
        <v>25160</v>
      </c>
      <c r="X32" s="53">
        <f t="shared" si="2"/>
        <v>11800</v>
      </c>
      <c r="Y32" s="53">
        <f t="shared" si="2"/>
        <v>34660</v>
      </c>
      <c r="Z32" s="53">
        <f t="shared" si="2"/>
        <v>37800</v>
      </c>
      <c r="AA32" s="53">
        <f t="shared" si="2"/>
        <v>22360</v>
      </c>
      <c r="AB32" s="53">
        <f t="shared" si="2"/>
        <v>11500</v>
      </c>
      <c r="AC32" s="53">
        <f t="shared" si="2"/>
        <v>25360</v>
      </c>
      <c r="AD32" s="53">
        <f t="shared" si="2"/>
        <v>38100</v>
      </c>
      <c r="AE32" s="53">
        <f t="shared" si="2"/>
        <v>34460</v>
      </c>
      <c r="AF32" s="53">
        <f t="shared" si="2"/>
        <v>11500</v>
      </c>
      <c r="AG32" s="53">
        <f t="shared" si="2"/>
        <v>22560</v>
      </c>
      <c r="AH32" s="53">
        <f t="shared" si="2"/>
        <v>37800</v>
      </c>
      <c r="AI32" s="53">
        <f t="shared" si="2"/>
        <v>25160</v>
      </c>
      <c r="AJ32" s="53">
        <f t="shared" si="2"/>
        <v>11800</v>
      </c>
      <c r="AK32" s="53">
        <f t="shared" si="2"/>
        <v>30860</v>
      </c>
      <c r="AL32" s="53">
        <f t="shared" si="2"/>
        <v>37800</v>
      </c>
      <c r="AM32" s="53">
        <f t="shared" si="2"/>
        <v>26160</v>
      </c>
      <c r="AN32" s="53">
        <f t="shared" si="2"/>
        <v>11500</v>
      </c>
      <c r="AO32" s="53">
        <f t="shared" si="2"/>
        <v>25360</v>
      </c>
      <c r="AP32" s="53">
        <f t="shared" si="2"/>
        <v>38100</v>
      </c>
      <c r="AQ32" s="53">
        <f t="shared" si="2"/>
        <v>30660</v>
      </c>
      <c r="AR32" s="53">
        <f t="shared" si="2"/>
        <v>11500</v>
      </c>
      <c r="AS32" s="53">
        <f t="shared" si="2"/>
        <v>22560</v>
      </c>
      <c r="AT32" s="53">
        <f t="shared" si="2"/>
        <v>37800</v>
      </c>
      <c r="AU32" s="53">
        <f t="shared" si="2"/>
        <v>28160</v>
      </c>
      <c r="AV32" s="53">
        <f t="shared" si="2"/>
        <v>11800</v>
      </c>
      <c r="AW32" s="53">
        <f t="shared" si="2"/>
        <v>30860</v>
      </c>
      <c r="AX32" s="53">
        <f t="shared" si="2"/>
        <v>37800</v>
      </c>
      <c r="AY32" s="53">
        <f t="shared" si="2"/>
        <v>22360</v>
      </c>
      <c r="AZ32" s="53">
        <f t="shared" si="2"/>
        <v>11500</v>
      </c>
      <c r="BA32" s="53">
        <f t="shared" si="2"/>
        <v>25360</v>
      </c>
      <c r="BB32" s="53">
        <f t="shared" si="2"/>
        <v>38100</v>
      </c>
      <c r="BC32" s="53">
        <f t="shared" si="2"/>
        <v>34460</v>
      </c>
      <c r="BD32" s="53">
        <f t="shared" si="2"/>
        <v>11500</v>
      </c>
      <c r="BE32" s="53">
        <f t="shared" si="2"/>
        <v>22560</v>
      </c>
      <c r="BF32" s="53">
        <f t="shared" si="2"/>
        <v>37800</v>
      </c>
      <c r="BG32" s="53">
        <f t="shared" si="2"/>
        <v>25160</v>
      </c>
      <c r="BH32" s="53">
        <f t="shared" si="2"/>
        <v>11800</v>
      </c>
      <c r="BI32" s="53">
        <f t="shared" si="2"/>
        <v>30860</v>
      </c>
      <c r="BJ32" s="53">
        <f t="shared" si="2"/>
        <v>37800</v>
      </c>
      <c r="BK32" s="53">
        <f t="shared" si="2"/>
        <v>40460</v>
      </c>
      <c r="BL32" s="53">
        <f t="shared" si="2"/>
        <v>18260</v>
      </c>
      <c r="BM32" s="53">
        <f t="shared" si="2"/>
        <v>13050</v>
      </c>
      <c r="BN32" s="53">
        <f t="shared" si="2"/>
        <v>27950</v>
      </c>
      <c r="BO32" s="53">
        <f t="shared" si="2"/>
        <v>2375</v>
      </c>
      <c r="BP32" s="54"/>
    </row>
    <row r="33" spans="1:69">
      <c r="A33" s="75" t="s">
        <v>198</v>
      </c>
      <c r="B33" s="76"/>
      <c r="C33" s="77"/>
      <c r="D33" s="53">
        <f t="shared" ref="D33" si="3">ROUND(D32*0.15,0)</f>
        <v>238270</v>
      </c>
      <c r="E33" s="53">
        <f t="shared" ref="E33:BO33" si="4">ROUND(E32*0.15,0)</f>
        <v>12317</v>
      </c>
      <c r="F33" s="53">
        <f t="shared" si="4"/>
        <v>2979</v>
      </c>
      <c r="G33" s="53">
        <f t="shared" si="4"/>
        <v>1125</v>
      </c>
      <c r="H33" s="53">
        <f t="shared" si="4"/>
        <v>1215</v>
      </c>
      <c r="I33" s="53">
        <f t="shared" si="4"/>
        <v>5424</v>
      </c>
      <c r="J33" s="53">
        <f t="shared" si="4"/>
        <v>1725</v>
      </c>
      <c r="K33" s="53">
        <f t="shared" si="4"/>
        <v>1845</v>
      </c>
      <c r="L33" s="53">
        <f t="shared" si="4"/>
        <v>5670</v>
      </c>
      <c r="M33" s="53">
        <f t="shared" si="4"/>
        <v>3534</v>
      </c>
      <c r="N33" s="53">
        <f t="shared" si="4"/>
        <v>1725</v>
      </c>
      <c r="O33" s="53">
        <f t="shared" si="4"/>
        <v>1845</v>
      </c>
      <c r="P33" s="53">
        <f t="shared" si="4"/>
        <v>1725</v>
      </c>
      <c r="Q33" s="53">
        <f t="shared" si="4"/>
        <v>3954</v>
      </c>
      <c r="R33" s="53">
        <f t="shared" si="4"/>
        <v>5715</v>
      </c>
      <c r="S33" s="53">
        <f t="shared" si="4"/>
        <v>5349</v>
      </c>
      <c r="T33" s="53">
        <f t="shared" si="4"/>
        <v>1725</v>
      </c>
      <c r="U33" s="53">
        <f t="shared" si="4"/>
        <v>3384</v>
      </c>
      <c r="V33" s="53">
        <f t="shared" si="4"/>
        <v>5670</v>
      </c>
      <c r="W33" s="53">
        <f t="shared" si="4"/>
        <v>3774</v>
      </c>
      <c r="X33" s="53">
        <f t="shared" si="4"/>
        <v>1770</v>
      </c>
      <c r="Y33" s="53">
        <f t="shared" si="4"/>
        <v>5199</v>
      </c>
      <c r="Z33" s="53">
        <f t="shared" si="4"/>
        <v>5670</v>
      </c>
      <c r="AA33" s="53">
        <f t="shared" si="4"/>
        <v>3354</v>
      </c>
      <c r="AB33" s="53">
        <f t="shared" si="4"/>
        <v>1725</v>
      </c>
      <c r="AC33" s="53">
        <f t="shared" si="4"/>
        <v>3804</v>
      </c>
      <c r="AD33" s="53">
        <f t="shared" si="4"/>
        <v>5715</v>
      </c>
      <c r="AE33" s="53">
        <f t="shared" si="4"/>
        <v>5169</v>
      </c>
      <c r="AF33" s="53">
        <f t="shared" si="4"/>
        <v>1725</v>
      </c>
      <c r="AG33" s="53">
        <f t="shared" si="4"/>
        <v>3384</v>
      </c>
      <c r="AH33" s="53">
        <f t="shared" si="4"/>
        <v>5670</v>
      </c>
      <c r="AI33" s="53">
        <f t="shared" si="4"/>
        <v>3774</v>
      </c>
      <c r="AJ33" s="53">
        <f t="shared" si="4"/>
        <v>1770</v>
      </c>
      <c r="AK33" s="53">
        <f t="shared" si="4"/>
        <v>4629</v>
      </c>
      <c r="AL33" s="53">
        <f t="shared" si="4"/>
        <v>5670</v>
      </c>
      <c r="AM33" s="53">
        <f t="shared" si="4"/>
        <v>3924</v>
      </c>
      <c r="AN33" s="53">
        <f t="shared" si="4"/>
        <v>1725</v>
      </c>
      <c r="AO33" s="53">
        <f t="shared" si="4"/>
        <v>3804</v>
      </c>
      <c r="AP33" s="53">
        <f t="shared" si="4"/>
        <v>5715</v>
      </c>
      <c r="AQ33" s="53">
        <f t="shared" si="4"/>
        <v>4599</v>
      </c>
      <c r="AR33" s="53">
        <f t="shared" si="4"/>
        <v>1725</v>
      </c>
      <c r="AS33" s="53">
        <f t="shared" si="4"/>
        <v>3384</v>
      </c>
      <c r="AT33" s="53">
        <f t="shared" si="4"/>
        <v>5670</v>
      </c>
      <c r="AU33" s="53">
        <f t="shared" si="4"/>
        <v>4224</v>
      </c>
      <c r="AV33" s="53">
        <f t="shared" si="4"/>
        <v>1770</v>
      </c>
      <c r="AW33" s="53">
        <f t="shared" si="4"/>
        <v>4629</v>
      </c>
      <c r="AX33" s="53">
        <f t="shared" si="4"/>
        <v>5670</v>
      </c>
      <c r="AY33" s="53">
        <f t="shared" si="4"/>
        <v>3354</v>
      </c>
      <c r="AZ33" s="53">
        <f t="shared" si="4"/>
        <v>1725</v>
      </c>
      <c r="BA33" s="53">
        <f t="shared" si="4"/>
        <v>3804</v>
      </c>
      <c r="BB33" s="53">
        <f t="shared" si="4"/>
        <v>5715</v>
      </c>
      <c r="BC33" s="53">
        <f t="shared" si="4"/>
        <v>5169</v>
      </c>
      <c r="BD33" s="53">
        <f t="shared" si="4"/>
        <v>1725</v>
      </c>
      <c r="BE33" s="53">
        <f t="shared" si="4"/>
        <v>3384</v>
      </c>
      <c r="BF33" s="53">
        <f t="shared" si="4"/>
        <v>5670</v>
      </c>
      <c r="BG33" s="53">
        <f t="shared" si="4"/>
        <v>3774</v>
      </c>
      <c r="BH33" s="53">
        <f t="shared" si="4"/>
        <v>1770</v>
      </c>
      <c r="BI33" s="53">
        <f t="shared" si="4"/>
        <v>4629</v>
      </c>
      <c r="BJ33" s="53">
        <f t="shared" si="4"/>
        <v>5670</v>
      </c>
      <c r="BK33" s="53">
        <f t="shared" si="4"/>
        <v>6069</v>
      </c>
      <c r="BL33" s="53">
        <f t="shared" si="4"/>
        <v>2739</v>
      </c>
      <c r="BM33" s="53">
        <f t="shared" si="4"/>
        <v>1958</v>
      </c>
      <c r="BN33" s="53">
        <f t="shared" si="4"/>
        <v>4193</v>
      </c>
      <c r="BO33" s="53">
        <f t="shared" si="4"/>
        <v>356</v>
      </c>
      <c r="BP33" s="54"/>
    </row>
    <row r="34" spans="1:69">
      <c r="A34" s="75" t="s">
        <v>77</v>
      </c>
      <c r="B34" s="76"/>
      <c r="C34" s="77"/>
      <c r="D34" s="53">
        <f>D32+D33</f>
        <v>1826735</v>
      </c>
      <c r="E34" s="53">
        <f>E32+E33</f>
        <v>94427</v>
      </c>
      <c r="F34" s="53">
        <f t="shared" ref="F34:BF34" si="5">F32+F33</f>
        <v>22839</v>
      </c>
      <c r="G34" s="53">
        <f t="shared" si="5"/>
        <v>8625</v>
      </c>
      <c r="H34" s="53">
        <f t="shared" si="5"/>
        <v>9315</v>
      </c>
      <c r="I34" s="53">
        <f t="shared" si="5"/>
        <v>41584</v>
      </c>
      <c r="J34" s="53">
        <f t="shared" si="5"/>
        <v>13225</v>
      </c>
      <c r="K34" s="53">
        <f t="shared" si="5"/>
        <v>14145</v>
      </c>
      <c r="L34" s="53">
        <f t="shared" si="5"/>
        <v>43470</v>
      </c>
      <c r="M34" s="53">
        <f t="shared" si="5"/>
        <v>27094</v>
      </c>
      <c r="N34" s="53">
        <f t="shared" si="5"/>
        <v>13225</v>
      </c>
      <c r="O34" s="53">
        <f t="shared" si="5"/>
        <v>14145</v>
      </c>
      <c r="P34" s="53">
        <f t="shared" si="5"/>
        <v>13225</v>
      </c>
      <c r="Q34" s="53">
        <f t="shared" si="5"/>
        <v>30314</v>
      </c>
      <c r="R34" s="53">
        <f t="shared" si="5"/>
        <v>43815</v>
      </c>
      <c r="S34" s="53">
        <f t="shared" si="5"/>
        <v>41009</v>
      </c>
      <c r="T34" s="53">
        <f t="shared" si="5"/>
        <v>13225</v>
      </c>
      <c r="U34" s="53">
        <f t="shared" si="5"/>
        <v>25944</v>
      </c>
      <c r="V34" s="53">
        <f t="shared" si="5"/>
        <v>43470</v>
      </c>
      <c r="W34" s="53">
        <f t="shared" si="5"/>
        <v>28934</v>
      </c>
      <c r="X34" s="53">
        <f t="shared" si="5"/>
        <v>13570</v>
      </c>
      <c r="Y34" s="53">
        <f t="shared" si="5"/>
        <v>39859</v>
      </c>
      <c r="Z34" s="53">
        <f t="shared" si="5"/>
        <v>43470</v>
      </c>
      <c r="AA34" s="53">
        <f t="shared" si="5"/>
        <v>25714</v>
      </c>
      <c r="AB34" s="53">
        <f t="shared" si="5"/>
        <v>13225</v>
      </c>
      <c r="AC34" s="53">
        <f t="shared" si="5"/>
        <v>29164</v>
      </c>
      <c r="AD34" s="53">
        <f t="shared" si="5"/>
        <v>43815</v>
      </c>
      <c r="AE34" s="53">
        <f t="shared" si="5"/>
        <v>39629</v>
      </c>
      <c r="AF34" s="53">
        <f t="shared" si="5"/>
        <v>13225</v>
      </c>
      <c r="AG34" s="53">
        <f t="shared" si="5"/>
        <v>25944</v>
      </c>
      <c r="AH34" s="53">
        <f t="shared" si="5"/>
        <v>43470</v>
      </c>
      <c r="AI34" s="53">
        <f t="shared" si="5"/>
        <v>28934</v>
      </c>
      <c r="AJ34" s="53">
        <f t="shared" si="5"/>
        <v>13570</v>
      </c>
      <c r="AK34" s="53">
        <f t="shared" si="5"/>
        <v>35489</v>
      </c>
      <c r="AL34" s="53">
        <f t="shared" si="5"/>
        <v>43470</v>
      </c>
      <c r="AM34" s="53">
        <f t="shared" si="5"/>
        <v>30084</v>
      </c>
      <c r="AN34" s="53">
        <f t="shared" si="5"/>
        <v>13225</v>
      </c>
      <c r="AO34" s="53">
        <f t="shared" si="5"/>
        <v>29164</v>
      </c>
      <c r="AP34" s="53">
        <f t="shared" si="5"/>
        <v>43815</v>
      </c>
      <c r="AQ34" s="53">
        <f t="shared" si="5"/>
        <v>35259</v>
      </c>
      <c r="AR34" s="53">
        <f t="shared" si="5"/>
        <v>13225</v>
      </c>
      <c r="AS34" s="53">
        <f t="shared" si="5"/>
        <v>25944</v>
      </c>
      <c r="AT34" s="53">
        <f t="shared" si="5"/>
        <v>43470</v>
      </c>
      <c r="AU34" s="53">
        <f t="shared" si="5"/>
        <v>32384</v>
      </c>
      <c r="AV34" s="53">
        <f t="shared" si="5"/>
        <v>13570</v>
      </c>
      <c r="AW34" s="53">
        <f t="shared" si="5"/>
        <v>35489</v>
      </c>
      <c r="AX34" s="53">
        <f t="shared" si="5"/>
        <v>43470</v>
      </c>
      <c r="AY34" s="53">
        <f t="shared" si="5"/>
        <v>25714</v>
      </c>
      <c r="AZ34" s="53">
        <f t="shared" si="5"/>
        <v>13225</v>
      </c>
      <c r="BA34" s="53">
        <f t="shared" si="5"/>
        <v>29164</v>
      </c>
      <c r="BB34" s="53">
        <f t="shared" si="5"/>
        <v>43815</v>
      </c>
      <c r="BC34" s="53">
        <f t="shared" si="5"/>
        <v>39629</v>
      </c>
      <c r="BD34" s="53">
        <f t="shared" si="5"/>
        <v>13225</v>
      </c>
      <c r="BE34" s="53">
        <f t="shared" si="5"/>
        <v>25944</v>
      </c>
      <c r="BF34" s="53">
        <f t="shared" si="5"/>
        <v>43470</v>
      </c>
      <c r="BG34" s="53">
        <f>BG32+BG33</f>
        <v>28934</v>
      </c>
      <c r="BH34" s="53">
        <f t="shared" ref="BH34" si="6">BH32+BH33</f>
        <v>13570</v>
      </c>
      <c r="BI34" s="53">
        <f t="shared" ref="BI34" si="7">BI32+BI33</f>
        <v>35489</v>
      </c>
      <c r="BJ34" s="53">
        <f t="shared" ref="BJ34" si="8">BJ32+BJ33</f>
        <v>43470</v>
      </c>
      <c r="BK34" s="53">
        <f t="shared" ref="BK34" si="9">BK32+BK33</f>
        <v>46529</v>
      </c>
      <c r="BL34" s="53">
        <f t="shared" ref="BL34" si="10">BL32+BL33</f>
        <v>20999</v>
      </c>
      <c r="BM34" s="53">
        <f t="shared" ref="BM34" si="11">BM32+BM33</f>
        <v>15008</v>
      </c>
      <c r="BN34" s="53">
        <f t="shared" ref="BN34" si="12">BN32+BN33</f>
        <v>32143</v>
      </c>
      <c r="BO34" s="53">
        <f t="shared" ref="BO34" si="13">BO32+BO33</f>
        <v>2731</v>
      </c>
      <c r="BP34" s="54"/>
    </row>
    <row r="35" spans="1:69">
      <c r="A35" s="75" t="s">
        <v>199</v>
      </c>
      <c r="B35" s="76"/>
      <c r="C35" s="77"/>
      <c r="D35" s="53">
        <f>D34*2</f>
        <v>3653470</v>
      </c>
      <c r="E35" s="53">
        <f>E34*2</f>
        <v>188854</v>
      </c>
      <c r="F35" s="53">
        <f t="shared" ref="F35:BF35" si="14">F34*2</f>
        <v>45678</v>
      </c>
      <c r="G35" s="53">
        <f t="shared" si="14"/>
        <v>17250</v>
      </c>
      <c r="H35" s="53">
        <f t="shared" si="14"/>
        <v>18630</v>
      </c>
      <c r="I35" s="53">
        <f t="shared" si="14"/>
        <v>83168</v>
      </c>
      <c r="J35" s="53">
        <f t="shared" si="14"/>
        <v>26450</v>
      </c>
      <c r="K35" s="53">
        <f t="shared" si="14"/>
        <v>28290</v>
      </c>
      <c r="L35" s="53">
        <f t="shared" si="14"/>
        <v>86940</v>
      </c>
      <c r="M35" s="53">
        <f t="shared" si="14"/>
        <v>54188</v>
      </c>
      <c r="N35" s="53">
        <f t="shared" si="14"/>
        <v>26450</v>
      </c>
      <c r="O35" s="53">
        <f t="shared" si="14"/>
        <v>28290</v>
      </c>
      <c r="P35" s="53">
        <f t="shared" si="14"/>
        <v>26450</v>
      </c>
      <c r="Q35" s="53">
        <f t="shared" si="14"/>
        <v>60628</v>
      </c>
      <c r="R35" s="53">
        <f t="shared" si="14"/>
        <v>87630</v>
      </c>
      <c r="S35" s="53">
        <f t="shared" si="14"/>
        <v>82018</v>
      </c>
      <c r="T35" s="53">
        <f t="shared" si="14"/>
        <v>26450</v>
      </c>
      <c r="U35" s="53">
        <f t="shared" si="14"/>
        <v>51888</v>
      </c>
      <c r="V35" s="53">
        <f t="shared" si="14"/>
        <v>86940</v>
      </c>
      <c r="W35" s="53">
        <f t="shared" si="14"/>
        <v>57868</v>
      </c>
      <c r="X35" s="53">
        <f t="shared" si="14"/>
        <v>27140</v>
      </c>
      <c r="Y35" s="53">
        <f t="shared" si="14"/>
        <v>79718</v>
      </c>
      <c r="Z35" s="53">
        <f t="shared" si="14"/>
        <v>86940</v>
      </c>
      <c r="AA35" s="53">
        <f t="shared" si="14"/>
        <v>51428</v>
      </c>
      <c r="AB35" s="53">
        <f t="shared" si="14"/>
        <v>26450</v>
      </c>
      <c r="AC35" s="53">
        <f t="shared" si="14"/>
        <v>58328</v>
      </c>
      <c r="AD35" s="53">
        <f t="shared" si="14"/>
        <v>87630</v>
      </c>
      <c r="AE35" s="53">
        <f t="shared" si="14"/>
        <v>79258</v>
      </c>
      <c r="AF35" s="53">
        <f t="shared" si="14"/>
        <v>26450</v>
      </c>
      <c r="AG35" s="53">
        <f t="shared" si="14"/>
        <v>51888</v>
      </c>
      <c r="AH35" s="53">
        <f t="shared" si="14"/>
        <v>86940</v>
      </c>
      <c r="AI35" s="53">
        <f t="shared" si="14"/>
        <v>57868</v>
      </c>
      <c r="AJ35" s="53">
        <f t="shared" si="14"/>
        <v>27140</v>
      </c>
      <c r="AK35" s="53">
        <f t="shared" si="14"/>
        <v>70978</v>
      </c>
      <c r="AL35" s="53">
        <f t="shared" si="14"/>
        <v>86940</v>
      </c>
      <c r="AM35" s="53">
        <f t="shared" si="14"/>
        <v>60168</v>
      </c>
      <c r="AN35" s="53">
        <f t="shared" si="14"/>
        <v>26450</v>
      </c>
      <c r="AO35" s="53">
        <f t="shared" si="14"/>
        <v>58328</v>
      </c>
      <c r="AP35" s="53">
        <f t="shared" si="14"/>
        <v>87630</v>
      </c>
      <c r="AQ35" s="53">
        <f t="shared" si="14"/>
        <v>70518</v>
      </c>
      <c r="AR35" s="53">
        <f t="shared" si="14"/>
        <v>26450</v>
      </c>
      <c r="AS35" s="53">
        <f t="shared" si="14"/>
        <v>51888</v>
      </c>
      <c r="AT35" s="53">
        <f t="shared" si="14"/>
        <v>86940</v>
      </c>
      <c r="AU35" s="53">
        <f t="shared" si="14"/>
        <v>64768</v>
      </c>
      <c r="AV35" s="53">
        <f t="shared" si="14"/>
        <v>27140</v>
      </c>
      <c r="AW35" s="53">
        <f t="shared" si="14"/>
        <v>70978</v>
      </c>
      <c r="AX35" s="53">
        <f t="shared" si="14"/>
        <v>86940</v>
      </c>
      <c r="AY35" s="53">
        <f t="shared" si="14"/>
        <v>51428</v>
      </c>
      <c r="AZ35" s="53">
        <f t="shared" si="14"/>
        <v>26450</v>
      </c>
      <c r="BA35" s="53">
        <f t="shared" si="14"/>
        <v>58328</v>
      </c>
      <c r="BB35" s="53">
        <f t="shared" si="14"/>
        <v>87630</v>
      </c>
      <c r="BC35" s="53">
        <f t="shared" si="14"/>
        <v>79258</v>
      </c>
      <c r="BD35" s="53">
        <f t="shared" si="14"/>
        <v>26450</v>
      </c>
      <c r="BE35" s="53">
        <f t="shared" si="14"/>
        <v>51888</v>
      </c>
      <c r="BF35" s="53">
        <f t="shared" si="14"/>
        <v>86940</v>
      </c>
      <c r="BG35" s="53">
        <f>BG34*2</f>
        <v>57868</v>
      </c>
      <c r="BH35" s="53">
        <f t="shared" ref="BH35" si="15">BH34*2</f>
        <v>27140</v>
      </c>
      <c r="BI35" s="53">
        <f t="shared" ref="BI35" si="16">BI34*2</f>
        <v>70978</v>
      </c>
      <c r="BJ35" s="53">
        <f t="shared" ref="BJ35" si="17">BJ34*2</f>
        <v>86940</v>
      </c>
      <c r="BK35" s="53">
        <f t="shared" ref="BK35" si="18">BK34*2</f>
        <v>93058</v>
      </c>
      <c r="BL35" s="53">
        <f t="shared" ref="BL35" si="19">BL34*2</f>
        <v>41998</v>
      </c>
      <c r="BM35" s="53">
        <f t="shared" ref="BM35" si="20">BM34*2</f>
        <v>30016</v>
      </c>
      <c r="BN35" s="53">
        <f t="shared" ref="BN35" si="21">BN34*2</f>
        <v>64286</v>
      </c>
      <c r="BO35" s="53">
        <f t="shared" ref="BO35" si="22">BO34*2</f>
        <v>5462</v>
      </c>
      <c r="BP35" s="54"/>
    </row>
    <row r="36" spans="1:69" ht="17.25" thickBot="1">
      <c r="A36" s="79" t="s">
        <v>78</v>
      </c>
      <c r="B36" s="80"/>
      <c r="C36" s="8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</row>
    <row r="37" spans="1:69" ht="71.25" customHeight="1" thickBot="1">
      <c r="A37" s="72" t="s">
        <v>248</v>
      </c>
      <c r="B37" s="73"/>
      <c r="C37" s="74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</row>
    <row r="38" spans="1:69" s="57" customFormat="1">
      <c r="A38" s="49" t="s">
        <v>79</v>
      </c>
      <c r="B38" s="49" t="s">
        <v>73</v>
      </c>
      <c r="C38" s="49" t="s">
        <v>74</v>
      </c>
      <c r="D38" s="50" t="s">
        <v>75</v>
      </c>
      <c r="E38" s="4" t="s">
        <v>80</v>
      </c>
      <c r="F38" s="4" t="s">
        <v>81</v>
      </c>
      <c r="G38" s="4" t="s">
        <v>82</v>
      </c>
      <c r="H38" s="4" t="s">
        <v>83</v>
      </c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BP38" s="56"/>
    </row>
    <row r="39" spans="1:69" s="61" customFormat="1">
      <c r="A39" s="38" t="s">
        <v>84</v>
      </c>
      <c r="B39" s="38" t="s">
        <v>85</v>
      </c>
      <c r="C39" s="38"/>
      <c r="D39" s="32">
        <f>SUM(E39:K39)</f>
        <v>300000</v>
      </c>
      <c r="E39" s="58">
        <v>120000</v>
      </c>
      <c r="F39" s="58">
        <v>60000</v>
      </c>
      <c r="G39" s="58">
        <v>60000</v>
      </c>
      <c r="H39" s="58">
        <v>60000</v>
      </c>
      <c r="I39" s="59"/>
      <c r="J39" s="59"/>
      <c r="K39" s="59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29"/>
      <c r="AE39" s="59"/>
      <c r="AF39" s="59"/>
      <c r="AG39" s="59"/>
      <c r="BP39" s="59"/>
    </row>
    <row r="40" spans="1:69" s="61" customFormat="1" ht="27">
      <c r="A40" s="38" t="s">
        <v>86</v>
      </c>
      <c r="B40" s="38" t="s">
        <v>86</v>
      </c>
      <c r="C40" s="38"/>
      <c r="D40" s="32">
        <f>SUM(E40:K40)</f>
        <v>115000</v>
      </c>
      <c r="E40" s="58">
        <v>40000</v>
      </c>
      <c r="F40" s="58">
        <v>25000</v>
      </c>
      <c r="G40" s="58">
        <v>25000</v>
      </c>
      <c r="H40" s="58">
        <v>25000</v>
      </c>
      <c r="I40" s="59"/>
      <c r="J40" s="59"/>
      <c r="K40" s="59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59"/>
      <c r="AF40" s="59"/>
      <c r="AG40" s="59"/>
      <c r="BP40" s="59"/>
    </row>
    <row r="41" spans="1:69" s="57" customFormat="1">
      <c r="A41" s="82" t="s">
        <v>87</v>
      </c>
      <c r="B41" s="83"/>
      <c r="C41" s="62"/>
      <c r="D41" s="63">
        <f>SUM(D39:D40)</f>
        <v>415000</v>
      </c>
      <c r="E41" s="29"/>
      <c r="F41" s="29"/>
      <c r="G41" s="29"/>
      <c r="H41" s="29"/>
      <c r="I41" s="29"/>
      <c r="J41" s="29"/>
      <c r="K41" s="29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5"/>
      <c r="AE41" s="56"/>
      <c r="AF41" s="56"/>
      <c r="AG41" s="56"/>
      <c r="BP41" s="56"/>
    </row>
    <row r="42" spans="1:69" s="57" customFormat="1">
      <c r="A42" s="84" t="s">
        <v>197</v>
      </c>
      <c r="B42" s="85"/>
      <c r="C42" s="62"/>
      <c r="D42" s="53">
        <f t="shared" ref="D42" si="23">ROUND(D41*0.15,0)</f>
        <v>62250</v>
      </c>
      <c r="E42" s="29"/>
      <c r="F42" s="29"/>
      <c r="G42" s="29"/>
      <c r="H42" s="29"/>
      <c r="I42" s="29"/>
      <c r="J42" s="29"/>
      <c r="K42" s="29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5"/>
      <c r="AE42" s="56"/>
      <c r="AF42" s="56"/>
      <c r="AG42" s="56"/>
      <c r="BP42" s="56"/>
    </row>
    <row r="43" spans="1:69" s="57" customFormat="1">
      <c r="A43" s="82" t="s">
        <v>88</v>
      </c>
      <c r="B43" s="83"/>
      <c r="C43" s="62"/>
      <c r="D43" s="63">
        <f>D41+D42</f>
        <v>477250</v>
      </c>
      <c r="E43" s="29"/>
      <c r="F43" s="29"/>
      <c r="G43" s="29"/>
      <c r="H43" s="29"/>
      <c r="I43" s="29"/>
      <c r="J43" s="29"/>
      <c r="K43" s="29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5"/>
      <c r="AE43" s="56"/>
      <c r="AF43" s="56"/>
      <c r="AG43" s="56"/>
      <c r="BP43" s="56"/>
    </row>
    <row r="44" spans="1:69">
      <c r="A44" s="78" t="s">
        <v>89</v>
      </c>
      <c r="B44" s="78"/>
      <c r="C44" s="62"/>
      <c r="D44" s="63">
        <f>D35+D43</f>
        <v>4130720</v>
      </c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5"/>
      <c r="AE44" s="56"/>
      <c r="AF44" s="56"/>
      <c r="AG44" s="56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6"/>
      <c r="BQ44" s="57"/>
    </row>
    <row r="45" spans="1:69"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</row>
    <row r="46" spans="1:69" s="30" customFormat="1" ht="27">
      <c r="A46" s="49" t="s">
        <v>90</v>
      </c>
      <c r="B46" s="49" t="s">
        <v>73</v>
      </c>
      <c r="C46" s="49" t="s">
        <v>74</v>
      </c>
      <c r="D46" s="50" t="s">
        <v>210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5"/>
      <c r="BQ46" s="51"/>
    </row>
    <row r="47" spans="1:69" s="30" customFormat="1">
      <c r="A47" s="3" t="s">
        <v>203</v>
      </c>
      <c r="B47" s="26" t="s">
        <v>10</v>
      </c>
      <c r="C47" s="26"/>
      <c r="D47" s="28">
        <v>500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BP47" s="29"/>
    </row>
    <row r="48" spans="1:69" s="30" customFormat="1">
      <c r="A48" s="3" t="s">
        <v>204</v>
      </c>
      <c r="B48" s="26" t="s">
        <v>10</v>
      </c>
      <c r="C48" s="26"/>
      <c r="D48" s="28">
        <v>500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BP48" s="29"/>
    </row>
    <row r="49" spans="1:68" s="30" customFormat="1">
      <c r="A49" s="3" t="s">
        <v>206</v>
      </c>
      <c r="B49" s="26" t="s">
        <v>11</v>
      </c>
      <c r="C49" s="26"/>
      <c r="D49" s="28">
        <v>600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BP49" s="29"/>
    </row>
    <row r="50" spans="1:68" s="30" customFormat="1">
      <c r="A50" s="3" t="s">
        <v>206</v>
      </c>
      <c r="B50" s="26" t="s">
        <v>12</v>
      </c>
      <c r="C50" s="26"/>
      <c r="D50" s="28">
        <v>200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BP50" s="29"/>
    </row>
    <row r="51" spans="1:68" s="30" customFormat="1">
      <c r="A51" s="3" t="s">
        <v>206</v>
      </c>
      <c r="B51" s="26" t="s">
        <v>13</v>
      </c>
      <c r="C51" s="26"/>
      <c r="D51" s="28">
        <v>3000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BP51" s="29"/>
    </row>
    <row r="52" spans="1:68" s="30" customFormat="1">
      <c r="A52" s="3" t="s">
        <v>206</v>
      </c>
      <c r="B52" s="26" t="s">
        <v>14</v>
      </c>
      <c r="C52" s="26"/>
      <c r="D52" s="28">
        <v>3300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BP52" s="29"/>
    </row>
    <row r="53" spans="1:68" s="30" customFormat="1">
      <c r="A53" s="3" t="s">
        <v>206</v>
      </c>
      <c r="B53" s="26" t="s">
        <v>15</v>
      </c>
      <c r="C53" s="26"/>
      <c r="D53" s="28">
        <v>200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BP53" s="29"/>
    </row>
    <row r="54" spans="1:68" s="30" customFormat="1">
      <c r="A54" s="3" t="s">
        <v>205</v>
      </c>
      <c r="B54" s="44" t="s">
        <v>214</v>
      </c>
      <c r="C54" s="31" t="s">
        <v>226</v>
      </c>
      <c r="D54" s="28">
        <v>200</v>
      </c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BP54" s="29"/>
    </row>
    <row r="55" spans="1:68" s="30" customFormat="1" ht="27">
      <c r="A55" s="3" t="s">
        <v>59</v>
      </c>
      <c r="B55" s="26" t="s">
        <v>16</v>
      </c>
      <c r="C55" s="31" t="s">
        <v>249</v>
      </c>
      <c r="D55" s="28">
        <v>300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BP55" s="29"/>
    </row>
    <row r="56" spans="1:68" s="30" customFormat="1" ht="27">
      <c r="A56" s="3" t="s">
        <v>59</v>
      </c>
      <c r="B56" s="26" t="s">
        <v>16</v>
      </c>
      <c r="C56" s="26" t="s">
        <v>250</v>
      </c>
      <c r="D56" s="28">
        <v>500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BP56" s="29"/>
    </row>
    <row r="57" spans="1:68" s="30" customFormat="1" ht="27">
      <c r="A57" s="3" t="s">
        <v>193</v>
      </c>
      <c r="B57" s="26" t="s">
        <v>17</v>
      </c>
      <c r="C57" s="26"/>
      <c r="D57" s="28">
        <v>500</v>
      </c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BP57" s="29"/>
    </row>
    <row r="58" spans="1:68" s="30" customFormat="1" ht="40.5">
      <c r="A58" s="3" t="s">
        <v>206</v>
      </c>
      <c r="B58" s="26" t="s">
        <v>18</v>
      </c>
      <c r="C58" s="26"/>
      <c r="D58" s="28">
        <v>34000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BP58" s="29"/>
    </row>
    <row r="59" spans="1:68" s="30" customFormat="1" ht="27">
      <c r="A59" s="3" t="s">
        <v>206</v>
      </c>
      <c r="B59" s="26" t="s">
        <v>19</v>
      </c>
      <c r="C59" s="26"/>
      <c r="D59" s="28">
        <v>8500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BP59" s="29"/>
    </row>
    <row r="60" spans="1:68" s="30" customFormat="1">
      <c r="A60" s="3" t="s">
        <v>206</v>
      </c>
      <c r="B60" s="26" t="s">
        <v>20</v>
      </c>
      <c r="C60" s="26"/>
      <c r="D60" s="28">
        <v>4500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BP60" s="29"/>
    </row>
    <row r="61" spans="1:68" s="30" customFormat="1">
      <c r="A61" s="3" t="s">
        <v>206</v>
      </c>
      <c r="B61" s="26" t="s">
        <v>21</v>
      </c>
      <c r="C61" s="26"/>
      <c r="D61" s="28">
        <v>2000</v>
      </c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BP61" s="29"/>
    </row>
    <row r="62" spans="1:68" s="30" customFormat="1">
      <c r="A62" s="3" t="s">
        <v>206</v>
      </c>
      <c r="B62" s="26" t="s">
        <v>22</v>
      </c>
      <c r="C62" s="26"/>
      <c r="D62" s="28">
        <v>16500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BP62" s="29"/>
    </row>
    <row r="63" spans="1:68" s="30" customFormat="1">
      <c r="A63" s="3" t="s">
        <v>205</v>
      </c>
      <c r="B63" s="26" t="s">
        <v>194</v>
      </c>
      <c r="C63" s="26"/>
      <c r="D63" s="28">
        <v>1500</v>
      </c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BP63" s="29"/>
    </row>
    <row r="64" spans="1:68" s="30" customFormat="1">
      <c r="A64" s="3" t="s">
        <v>206</v>
      </c>
      <c r="B64" s="38" t="s">
        <v>91</v>
      </c>
      <c r="C64" s="31" t="s">
        <v>220</v>
      </c>
      <c r="D64" s="28">
        <v>500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BP64" s="29"/>
    </row>
    <row r="65" spans="1:68" s="30" customFormat="1">
      <c r="A65" s="3" t="s">
        <v>206</v>
      </c>
      <c r="B65" s="38" t="s">
        <v>91</v>
      </c>
      <c r="C65" s="31" t="s">
        <v>221</v>
      </c>
      <c r="D65" s="32">
        <v>300</v>
      </c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BP65" s="29"/>
    </row>
    <row r="66" spans="1:68" s="30" customFormat="1" ht="27">
      <c r="A66" s="3" t="s">
        <v>204</v>
      </c>
      <c r="B66" s="26" t="s">
        <v>23</v>
      </c>
      <c r="C66" s="26"/>
      <c r="D66" s="28">
        <v>650</v>
      </c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BP66" s="29"/>
    </row>
    <row r="67" spans="1:68" s="30" customFormat="1">
      <c r="A67" s="3" t="s">
        <v>206</v>
      </c>
      <c r="B67" s="26" t="s">
        <v>3</v>
      </c>
      <c r="C67" s="26"/>
      <c r="D67" s="28">
        <v>150</v>
      </c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</row>
    <row r="68" spans="1:68" s="30" customFormat="1">
      <c r="A68" s="3" t="s">
        <v>206</v>
      </c>
      <c r="B68" s="26" t="s">
        <v>4</v>
      </c>
      <c r="C68" s="26"/>
      <c r="D68" s="28">
        <v>1200</v>
      </c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</row>
    <row r="69" spans="1:68" s="30" customFormat="1">
      <c r="A69" s="3" t="s">
        <v>206</v>
      </c>
      <c r="B69" s="26" t="s">
        <v>246</v>
      </c>
      <c r="C69" s="26" t="s">
        <v>247</v>
      </c>
      <c r="D69" s="28">
        <v>6000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</row>
    <row r="70" spans="1:68" s="30" customFormat="1" ht="27">
      <c r="A70" s="3" t="s">
        <v>206</v>
      </c>
      <c r="B70" s="26" t="s">
        <v>36</v>
      </c>
      <c r="C70" s="26"/>
      <c r="D70" s="28">
        <v>600</v>
      </c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</row>
    <row r="71" spans="1:68" s="30" customFormat="1" ht="54">
      <c r="A71" s="3" t="s">
        <v>206</v>
      </c>
      <c r="B71" s="26" t="s">
        <v>37</v>
      </c>
      <c r="C71" s="26"/>
      <c r="D71" s="28">
        <v>1000</v>
      </c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</row>
    <row r="72" spans="1:68" s="30" customFormat="1">
      <c r="A72" s="3" t="s">
        <v>205</v>
      </c>
      <c r="B72" s="26" t="s">
        <v>24</v>
      </c>
      <c r="C72" s="26"/>
      <c r="D72" s="28">
        <v>1000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</row>
    <row r="73" spans="1:68" s="30" customFormat="1">
      <c r="A73" s="3" t="s">
        <v>206</v>
      </c>
      <c r="B73" s="26" t="s">
        <v>25</v>
      </c>
      <c r="C73" s="26"/>
      <c r="D73" s="28">
        <v>800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</row>
    <row r="74" spans="1:68" s="30" customFormat="1">
      <c r="A74" s="3" t="s">
        <v>206</v>
      </c>
      <c r="B74" s="26" t="s">
        <v>38</v>
      </c>
      <c r="C74" s="26"/>
      <c r="D74" s="28">
        <v>1000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</row>
    <row r="75" spans="1:68" s="30" customFormat="1">
      <c r="A75" s="3" t="s">
        <v>205</v>
      </c>
      <c r="B75" s="26" t="s">
        <v>39</v>
      </c>
      <c r="C75" s="26"/>
      <c r="D75" s="28">
        <v>1000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</row>
    <row r="76" spans="1:68" s="30" customFormat="1">
      <c r="A76" s="3" t="s">
        <v>206</v>
      </c>
      <c r="B76" s="26" t="s">
        <v>40</v>
      </c>
      <c r="C76" s="26"/>
      <c r="D76" s="28">
        <v>6500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</row>
    <row r="77" spans="1:68" s="30" customFormat="1">
      <c r="A77" s="3" t="s">
        <v>206</v>
      </c>
      <c r="B77" s="26" t="s">
        <v>41</v>
      </c>
      <c r="C77" s="26"/>
      <c r="D77" s="28">
        <v>4500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</row>
    <row r="78" spans="1:68" s="30" customFormat="1">
      <c r="A78" s="3" t="s">
        <v>206</v>
      </c>
      <c r="B78" s="26" t="s">
        <v>42</v>
      </c>
      <c r="C78" s="26"/>
      <c r="D78" s="28">
        <v>1200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</row>
    <row r="79" spans="1:68" s="30" customFormat="1">
      <c r="A79" s="3" t="s">
        <v>206</v>
      </c>
      <c r="B79" s="26" t="s">
        <v>43</v>
      </c>
      <c r="C79" s="31" t="s">
        <v>92</v>
      </c>
      <c r="D79" s="28">
        <v>1000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</row>
    <row r="80" spans="1:68" s="30" customFormat="1" ht="27">
      <c r="A80" s="3" t="s">
        <v>206</v>
      </c>
      <c r="B80" s="26" t="s">
        <v>44</v>
      </c>
      <c r="C80" s="26"/>
      <c r="D80" s="28">
        <v>1000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</row>
    <row r="81" spans="1:68" s="30" customFormat="1">
      <c r="A81" s="3" t="s">
        <v>205</v>
      </c>
      <c r="B81" s="26" t="s">
        <v>45</v>
      </c>
      <c r="C81" s="26"/>
      <c r="D81" s="28">
        <v>1000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</row>
    <row r="82" spans="1:68" s="30" customFormat="1">
      <c r="A82" s="3" t="s">
        <v>206</v>
      </c>
      <c r="B82" s="26" t="s">
        <v>46</v>
      </c>
      <c r="C82" s="26"/>
      <c r="D82" s="28">
        <v>1000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</row>
    <row r="83" spans="1:68" s="30" customFormat="1" ht="27">
      <c r="A83" s="3" t="s">
        <v>205</v>
      </c>
      <c r="B83" s="26" t="s">
        <v>47</v>
      </c>
      <c r="C83" s="26"/>
      <c r="D83" s="28">
        <v>1000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</row>
    <row r="84" spans="1:68" s="30" customFormat="1">
      <c r="A84" s="3" t="s">
        <v>206</v>
      </c>
      <c r="B84" s="26" t="s">
        <v>26</v>
      </c>
      <c r="C84" s="26"/>
      <c r="D84" s="28">
        <v>1200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</row>
    <row r="85" spans="1:68" s="30" customFormat="1" ht="27">
      <c r="A85" s="3" t="s">
        <v>205</v>
      </c>
      <c r="B85" s="26" t="s">
        <v>27</v>
      </c>
      <c r="C85" s="26"/>
      <c r="D85" s="28">
        <v>1000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</row>
    <row r="86" spans="1:68" s="30" customFormat="1">
      <c r="A86" s="3" t="s">
        <v>206</v>
      </c>
      <c r="B86" s="26" t="s">
        <v>48</v>
      </c>
      <c r="C86" s="26"/>
      <c r="D86" s="28">
        <v>5500</v>
      </c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</row>
    <row r="87" spans="1:68" s="30" customFormat="1">
      <c r="A87" s="3" t="s">
        <v>206</v>
      </c>
      <c r="B87" s="26" t="s">
        <v>49</v>
      </c>
      <c r="C87" s="26"/>
      <c r="D87" s="28">
        <v>2600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</row>
    <row r="88" spans="1:68" s="30" customFormat="1">
      <c r="A88" s="3" t="s">
        <v>206</v>
      </c>
      <c r="B88" s="26" t="s">
        <v>50</v>
      </c>
      <c r="C88" s="26"/>
      <c r="D88" s="28">
        <v>410</v>
      </c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</row>
    <row r="89" spans="1:68" s="30" customFormat="1">
      <c r="A89" s="3" t="s">
        <v>206</v>
      </c>
      <c r="B89" s="26" t="s">
        <v>51</v>
      </c>
      <c r="C89" s="26"/>
      <c r="D89" s="28">
        <v>100</v>
      </c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</row>
    <row r="90" spans="1:68" s="30" customFormat="1">
      <c r="A90" s="3" t="s">
        <v>206</v>
      </c>
      <c r="B90" s="26" t="s">
        <v>52</v>
      </c>
      <c r="C90" s="26"/>
      <c r="D90" s="28">
        <v>300</v>
      </c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</row>
    <row r="91" spans="1:68" s="30" customFormat="1">
      <c r="A91" s="3" t="s">
        <v>193</v>
      </c>
      <c r="B91" s="26" t="s">
        <v>53</v>
      </c>
      <c r="C91" s="26"/>
      <c r="D91" s="28">
        <v>1000</v>
      </c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</row>
    <row r="92" spans="1:68" s="30" customFormat="1">
      <c r="A92" s="3" t="s">
        <v>206</v>
      </c>
      <c r="B92" s="26" t="s">
        <v>195</v>
      </c>
      <c r="C92" s="31" t="s">
        <v>92</v>
      </c>
      <c r="D92" s="28">
        <v>300</v>
      </c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</row>
    <row r="93" spans="1:68" s="30" customFormat="1">
      <c r="A93" s="3" t="s">
        <v>206</v>
      </c>
      <c r="B93" s="26" t="s">
        <v>196</v>
      </c>
      <c r="C93" s="26"/>
      <c r="D93" s="28">
        <v>10000</v>
      </c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</row>
    <row r="94" spans="1:68" s="30" customFormat="1" ht="27">
      <c r="A94" s="3" t="s">
        <v>205</v>
      </c>
      <c r="B94" s="26" t="s">
        <v>202</v>
      </c>
      <c r="C94" s="26"/>
      <c r="D94" s="28">
        <v>600</v>
      </c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</row>
    <row r="95" spans="1:68" s="30" customFormat="1" ht="27">
      <c r="A95" s="3" t="s">
        <v>205</v>
      </c>
      <c r="B95" s="26" t="s">
        <v>93</v>
      </c>
      <c r="C95" s="26"/>
      <c r="D95" s="28">
        <v>600</v>
      </c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</row>
    <row r="96" spans="1:68" s="30" customFormat="1">
      <c r="A96" s="3" t="s">
        <v>203</v>
      </c>
      <c r="B96" s="26" t="s">
        <v>223</v>
      </c>
      <c r="C96" s="26" t="s">
        <v>224</v>
      </c>
      <c r="D96" s="28">
        <v>500</v>
      </c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</row>
    <row r="97" spans="1:69" s="30" customFormat="1">
      <c r="A97" s="3" t="s">
        <v>204</v>
      </c>
      <c r="B97" s="26" t="s">
        <v>223</v>
      </c>
      <c r="C97" s="26" t="s">
        <v>224</v>
      </c>
      <c r="D97" s="28">
        <v>500</v>
      </c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</row>
    <row r="98" spans="1:69">
      <c r="A98" s="3" t="s">
        <v>204</v>
      </c>
      <c r="B98" s="26" t="s">
        <v>222</v>
      </c>
      <c r="C98" s="26" t="s">
        <v>225</v>
      </c>
      <c r="D98" s="28">
        <v>10000</v>
      </c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30"/>
    </row>
    <row r="99" spans="1:69" ht="13.5" customHeight="1">
      <c r="A99" s="3" t="s">
        <v>209</v>
      </c>
      <c r="B99" s="26" t="s">
        <v>209</v>
      </c>
      <c r="C99" s="26" t="s">
        <v>227</v>
      </c>
      <c r="D99" s="28">
        <v>6000</v>
      </c>
    </row>
    <row r="100" spans="1:69">
      <c r="A100" s="3" t="s">
        <v>208</v>
      </c>
      <c r="B100" s="47" t="s">
        <v>228</v>
      </c>
      <c r="C100" s="26" t="s">
        <v>229</v>
      </c>
      <c r="D100" s="28">
        <v>10000</v>
      </c>
    </row>
    <row r="101" spans="1:69">
      <c r="A101" s="3" t="s">
        <v>230</v>
      </c>
      <c r="B101" s="46" t="s">
        <v>231</v>
      </c>
      <c r="C101" s="26"/>
      <c r="D101" s="28">
        <v>2000</v>
      </c>
    </row>
    <row r="102" spans="1:69">
      <c r="A102" s="3" t="s">
        <v>230</v>
      </c>
      <c r="B102" s="46" t="s">
        <v>232</v>
      </c>
      <c r="C102" s="26"/>
      <c r="D102" s="28">
        <v>20000</v>
      </c>
    </row>
    <row r="103" spans="1:69">
      <c r="A103" s="3" t="s">
        <v>230</v>
      </c>
      <c r="B103" s="46" t="s">
        <v>233</v>
      </c>
      <c r="C103" s="26"/>
      <c r="D103" s="28">
        <v>80000</v>
      </c>
    </row>
    <row r="104" spans="1:69">
      <c r="A104" s="66" t="s">
        <v>94</v>
      </c>
      <c r="B104" s="67"/>
      <c r="C104" s="67"/>
      <c r="D104" s="68"/>
    </row>
    <row r="105" spans="1:69" ht="105.75" customHeight="1">
      <c r="A105" s="69" t="s">
        <v>234</v>
      </c>
      <c r="B105" s="70"/>
      <c r="C105" s="70"/>
      <c r="D105" s="71"/>
    </row>
  </sheetData>
  <mergeCells count="12">
    <mergeCell ref="A104:D104"/>
    <mergeCell ref="A105:D105"/>
    <mergeCell ref="A37:C37"/>
    <mergeCell ref="A32:C32"/>
    <mergeCell ref="A33:C33"/>
    <mergeCell ref="A34:C34"/>
    <mergeCell ref="A35:C35"/>
    <mergeCell ref="A44:B44"/>
    <mergeCell ref="A36:C36"/>
    <mergeCell ref="A41:B41"/>
    <mergeCell ref="A42:B42"/>
    <mergeCell ref="A43:B43"/>
  </mergeCells>
  <phoneticPr fontId="4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D98"/>
  <sheetViews>
    <sheetView zoomScale="84" zoomScaleNormal="84" workbookViewId="0">
      <selection activeCell="H24" sqref="H24"/>
    </sheetView>
  </sheetViews>
  <sheetFormatPr defaultColWidth="10.28515625" defaultRowHeight="13.5"/>
  <cols>
    <col min="1" max="1" width="36.28515625" style="1" customWidth="1"/>
    <col min="2" max="2" width="35.28515625" style="1" customWidth="1"/>
    <col min="3" max="3" width="36.140625" style="1" customWidth="1"/>
    <col min="4" max="4" width="17.85546875" style="17" customWidth="1"/>
    <col min="5" max="30" width="11.140625" style="17" customWidth="1"/>
    <col min="31" max="16384" width="10.28515625" style="1"/>
  </cols>
  <sheetData>
    <row r="1" spans="1:30" ht="67.5">
      <c r="A1" s="10" t="s">
        <v>72</v>
      </c>
      <c r="B1" s="10" t="s">
        <v>73</v>
      </c>
      <c r="C1" s="10" t="s">
        <v>74</v>
      </c>
      <c r="D1" s="18" t="s">
        <v>75</v>
      </c>
      <c r="E1" s="4" t="s">
        <v>0</v>
      </c>
      <c r="F1" s="4" t="s">
        <v>56</v>
      </c>
      <c r="G1" s="4" t="s">
        <v>5</v>
      </c>
      <c r="H1" s="4" t="s">
        <v>1</v>
      </c>
      <c r="I1" s="4" t="s">
        <v>2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57</v>
      </c>
      <c r="O1" s="4" t="s">
        <v>28</v>
      </c>
      <c r="P1" s="4" t="s">
        <v>29</v>
      </c>
      <c r="Q1" s="4" t="s">
        <v>30</v>
      </c>
      <c r="R1" s="4" t="s">
        <v>31</v>
      </c>
      <c r="S1" s="4" t="s">
        <v>32</v>
      </c>
      <c r="T1" s="4" t="s">
        <v>33</v>
      </c>
      <c r="U1" s="4" t="s">
        <v>34</v>
      </c>
      <c r="V1" s="4" t="s">
        <v>171</v>
      </c>
      <c r="W1" s="4" t="s">
        <v>172</v>
      </c>
      <c r="X1" s="4" t="s">
        <v>173</v>
      </c>
      <c r="Y1" s="4" t="s">
        <v>174</v>
      </c>
      <c r="Z1" s="4" t="s">
        <v>175</v>
      </c>
      <c r="AA1" s="4" t="s">
        <v>176</v>
      </c>
      <c r="AB1" s="4" t="s">
        <v>177</v>
      </c>
      <c r="AC1" s="4" t="s">
        <v>211</v>
      </c>
    </row>
    <row r="2" spans="1:30" s="33" customFormat="1">
      <c r="A2" s="2" t="s">
        <v>203</v>
      </c>
      <c r="B2" s="25" t="s">
        <v>58</v>
      </c>
      <c r="C2" s="25" t="s">
        <v>70</v>
      </c>
      <c r="D2" s="34">
        <f>SUM(E2:AB2)</f>
        <v>164950</v>
      </c>
      <c r="E2" s="34">
        <v>11300</v>
      </c>
      <c r="F2" s="34">
        <v>7150</v>
      </c>
      <c r="G2" s="34">
        <v>7150</v>
      </c>
      <c r="H2" s="34">
        <v>7150</v>
      </c>
      <c r="I2" s="34">
        <v>7150</v>
      </c>
      <c r="J2" s="34">
        <v>7150</v>
      </c>
      <c r="K2" s="34">
        <v>7150</v>
      </c>
      <c r="L2" s="34">
        <v>7150</v>
      </c>
      <c r="M2" s="34">
        <v>7150</v>
      </c>
      <c r="N2" s="34">
        <v>7150</v>
      </c>
      <c r="O2" s="34">
        <v>7150</v>
      </c>
      <c r="P2" s="34">
        <v>7150</v>
      </c>
      <c r="Q2" s="34">
        <v>7150</v>
      </c>
      <c r="R2" s="34">
        <v>7150</v>
      </c>
      <c r="S2" s="34">
        <v>7150</v>
      </c>
      <c r="T2" s="34">
        <v>7150</v>
      </c>
      <c r="U2" s="34">
        <v>7150</v>
      </c>
      <c r="V2" s="34">
        <v>7150</v>
      </c>
      <c r="W2" s="34">
        <v>7150</v>
      </c>
      <c r="X2" s="34">
        <v>7150</v>
      </c>
      <c r="Y2" s="34">
        <v>7150</v>
      </c>
      <c r="Z2" s="34">
        <v>7150</v>
      </c>
      <c r="AA2" s="34">
        <v>2325</v>
      </c>
      <c r="AB2" s="34">
        <v>1175</v>
      </c>
      <c r="AC2" s="34">
        <v>4200</v>
      </c>
      <c r="AD2" s="22"/>
    </row>
    <row r="3" spans="1:30" s="33" customFormat="1">
      <c r="A3" s="2" t="s">
        <v>204</v>
      </c>
      <c r="B3" s="38" t="s">
        <v>60</v>
      </c>
      <c r="C3" s="25" t="s">
        <v>71</v>
      </c>
      <c r="D3" s="34">
        <f t="shared" ref="D3:D23" si="0">SUM(E3:AB3)</f>
        <v>98800</v>
      </c>
      <c r="E3" s="34">
        <v>6000</v>
      </c>
      <c r="F3" s="34">
        <v>5000</v>
      </c>
      <c r="G3" s="34">
        <v>5000</v>
      </c>
      <c r="H3" s="34">
        <v>5000</v>
      </c>
      <c r="I3" s="34">
        <v>5000</v>
      </c>
      <c r="J3" s="34">
        <v>5000</v>
      </c>
      <c r="K3" s="34">
        <v>5000</v>
      </c>
      <c r="L3" s="34">
        <v>4000</v>
      </c>
      <c r="M3" s="34">
        <v>4000</v>
      </c>
      <c r="N3" s="34">
        <v>4000</v>
      </c>
      <c r="O3" s="34">
        <v>4000</v>
      </c>
      <c r="P3" s="34">
        <v>4000</v>
      </c>
      <c r="Q3" s="34">
        <v>4000</v>
      </c>
      <c r="R3" s="34">
        <v>4000</v>
      </c>
      <c r="S3" s="34">
        <v>4000</v>
      </c>
      <c r="T3" s="34">
        <v>4000</v>
      </c>
      <c r="U3" s="34">
        <v>4000</v>
      </c>
      <c r="V3" s="34">
        <v>4000</v>
      </c>
      <c r="W3" s="34">
        <v>4000</v>
      </c>
      <c r="X3" s="34">
        <v>4000</v>
      </c>
      <c r="Y3" s="34">
        <v>4000</v>
      </c>
      <c r="Z3" s="34">
        <v>4800</v>
      </c>
      <c r="AA3" s="34">
        <v>1000</v>
      </c>
      <c r="AB3" s="34">
        <v>1000</v>
      </c>
      <c r="AC3" s="34">
        <v>5000</v>
      </c>
      <c r="AD3" s="22"/>
    </row>
    <row r="4" spans="1:30" s="33" customFormat="1" ht="40.5">
      <c r="A4" s="2" t="s">
        <v>204</v>
      </c>
      <c r="B4" s="38" t="s">
        <v>256</v>
      </c>
      <c r="C4" s="48" t="s">
        <v>258</v>
      </c>
      <c r="D4" s="34">
        <f t="shared" si="0"/>
        <v>4000</v>
      </c>
      <c r="E4" s="34">
        <f>SUM(E5:E6)</f>
        <v>0</v>
      </c>
      <c r="F4" s="34">
        <f t="shared" ref="F4:AC4" si="1">SUM(F5:F6)</f>
        <v>1000</v>
      </c>
      <c r="G4" s="34">
        <f t="shared" si="1"/>
        <v>500</v>
      </c>
      <c r="H4" s="34">
        <f t="shared" si="1"/>
        <v>500</v>
      </c>
      <c r="I4" s="34">
        <f t="shared" si="1"/>
        <v>500</v>
      </c>
      <c r="J4" s="34">
        <f t="shared" si="1"/>
        <v>0</v>
      </c>
      <c r="K4" s="34">
        <f t="shared" si="1"/>
        <v>0</v>
      </c>
      <c r="L4" s="34">
        <f t="shared" si="1"/>
        <v>0</v>
      </c>
      <c r="M4" s="34">
        <f t="shared" si="1"/>
        <v>500</v>
      </c>
      <c r="N4" s="34">
        <f t="shared" si="1"/>
        <v>0</v>
      </c>
      <c r="O4" s="34">
        <f t="shared" si="1"/>
        <v>0</v>
      </c>
      <c r="P4" s="34">
        <f t="shared" si="1"/>
        <v>0</v>
      </c>
      <c r="Q4" s="34">
        <f t="shared" si="1"/>
        <v>500</v>
      </c>
      <c r="R4" s="34">
        <f t="shared" si="1"/>
        <v>0</v>
      </c>
      <c r="S4" s="34">
        <f t="shared" si="1"/>
        <v>0</v>
      </c>
      <c r="T4" s="34">
        <f t="shared" si="1"/>
        <v>0</v>
      </c>
      <c r="U4" s="34">
        <f t="shared" si="1"/>
        <v>500</v>
      </c>
      <c r="V4" s="34">
        <f t="shared" si="1"/>
        <v>0</v>
      </c>
      <c r="W4" s="34">
        <f t="shared" si="1"/>
        <v>0</v>
      </c>
      <c r="X4" s="34">
        <f t="shared" si="1"/>
        <v>0</v>
      </c>
      <c r="Y4" s="34">
        <f t="shared" si="1"/>
        <v>0</v>
      </c>
      <c r="Z4" s="34">
        <f t="shared" si="1"/>
        <v>0</v>
      </c>
      <c r="AA4" s="34">
        <f t="shared" si="1"/>
        <v>0</v>
      </c>
      <c r="AB4" s="34">
        <f t="shared" si="1"/>
        <v>0</v>
      </c>
      <c r="AC4" s="34">
        <f t="shared" si="1"/>
        <v>0</v>
      </c>
      <c r="AD4" s="22"/>
    </row>
    <row r="5" spans="1:30" s="105" customFormat="1" ht="40.5">
      <c r="A5" s="101" t="s">
        <v>204</v>
      </c>
      <c r="B5" s="97" t="s">
        <v>257</v>
      </c>
      <c r="C5" s="98" t="s">
        <v>258</v>
      </c>
      <c r="D5" s="102">
        <f t="shared" si="0"/>
        <v>2400</v>
      </c>
      <c r="E5" s="102">
        <v>0</v>
      </c>
      <c r="F5" s="103">
        <v>600</v>
      </c>
      <c r="G5" s="103">
        <v>300</v>
      </c>
      <c r="H5" s="103">
        <v>300</v>
      </c>
      <c r="I5" s="103">
        <v>300</v>
      </c>
      <c r="J5" s="103">
        <v>0</v>
      </c>
      <c r="K5" s="103">
        <v>0</v>
      </c>
      <c r="L5" s="103">
        <v>0</v>
      </c>
      <c r="M5" s="103">
        <v>300</v>
      </c>
      <c r="N5" s="103">
        <v>0</v>
      </c>
      <c r="O5" s="103">
        <v>0</v>
      </c>
      <c r="P5" s="103">
        <v>0</v>
      </c>
      <c r="Q5" s="103">
        <v>300</v>
      </c>
      <c r="R5" s="103">
        <v>0</v>
      </c>
      <c r="S5" s="103">
        <v>0</v>
      </c>
      <c r="T5" s="103">
        <v>0</v>
      </c>
      <c r="U5" s="103">
        <v>300</v>
      </c>
      <c r="V5" s="103">
        <v>0</v>
      </c>
      <c r="W5" s="103">
        <v>0</v>
      </c>
      <c r="X5" s="103">
        <v>0</v>
      </c>
      <c r="Y5" s="103">
        <v>0</v>
      </c>
      <c r="Z5" s="103">
        <v>0</v>
      </c>
      <c r="AA5" s="103">
        <v>0</v>
      </c>
      <c r="AB5" s="103">
        <v>0</v>
      </c>
      <c r="AC5" s="102">
        <v>0</v>
      </c>
      <c r="AD5" s="104"/>
    </row>
    <row r="6" spans="1:30" s="105" customFormat="1" ht="54">
      <c r="A6" s="101" t="s">
        <v>205</v>
      </c>
      <c r="B6" s="97" t="s">
        <v>214</v>
      </c>
      <c r="C6" s="98" t="s">
        <v>245</v>
      </c>
      <c r="D6" s="102">
        <f t="shared" si="0"/>
        <v>1600</v>
      </c>
      <c r="E6" s="102">
        <v>0</v>
      </c>
      <c r="F6" s="103">
        <v>400</v>
      </c>
      <c r="G6" s="103">
        <v>200</v>
      </c>
      <c r="H6" s="103">
        <v>200</v>
      </c>
      <c r="I6" s="103">
        <v>200</v>
      </c>
      <c r="J6" s="103">
        <v>0</v>
      </c>
      <c r="K6" s="103">
        <v>0</v>
      </c>
      <c r="L6" s="103">
        <v>0</v>
      </c>
      <c r="M6" s="103">
        <v>200</v>
      </c>
      <c r="N6" s="103">
        <v>0</v>
      </c>
      <c r="O6" s="103">
        <v>0</v>
      </c>
      <c r="P6" s="103">
        <v>0</v>
      </c>
      <c r="Q6" s="103">
        <v>200</v>
      </c>
      <c r="R6" s="103">
        <v>0</v>
      </c>
      <c r="S6" s="103">
        <v>0</v>
      </c>
      <c r="T6" s="103">
        <v>0</v>
      </c>
      <c r="U6" s="103">
        <v>200</v>
      </c>
      <c r="V6" s="103">
        <v>0</v>
      </c>
      <c r="W6" s="103">
        <v>0</v>
      </c>
      <c r="X6" s="103">
        <v>0</v>
      </c>
      <c r="Y6" s="103">
        <v>0</v>
      </c>
      <c r="Z6" s="103">
        <v>0</v>
      </c>
      <c r="AA6" s="103">
        <v>0</v>
      </c>
      <c r="AB6" s="103">
        <v>0</v>
      </c>
      <c r="AC6" s="102">
        <v>0</v>
      </c>
      <c r="AD6" s="104"/>
    </row>
    <row r="7" spans="1:30" s="33" customFormat="1">
      <c r="A7" s="2" t="s">
        <v>206</v>
      </c>
      <c r="B7" s="11" t="s">
        <v>167</v>
      </c>
      <c r="C7" s="14"/>
      <c r="D7" s="34">
        <f t="shared" si="0"/>
        <v>300</v>
      </c>
      <c r="E7" s="34">
        <v>300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  <c r="AA7" s="40">
        <v>0</v>
      </c>
      <c r="AB7" s="40">
        <v>0</v>
      </c>
      <c r="AC7" s="34">
        <v>300</v>
      </c>
      <c r="AD7" s="22"/>
    </row>
    <row r="8" spans="1:30" s="33" customFormat="1">
      <c r="A8" s="2" t="s">
        <v>206</v>
      </c>
      <c r="B8" s="11" t="s">
        <v>162</v>
      </c>
      <c r="C8" s="25" t="s">
        <v>251</v>
      </c>
      <c r="D8" s="34">
        <f t="shared" si="0"/>
        <v>9020</v>
      </c>
      <c r="E8" s="34">
        <v>410</v>
      </c>
      <c r="F8" s="34">
        <v>410</v>
      </c>
      <c r="G8" s="34">
        <v>410</v>
      </c>
      <c r="H8" s="34">
        <v>410</v>
      </c>
      <c r="I8" s="34">
        <v>410</v>
      </c>
      <c r="J8" s="34">
        <v>410</v>
      </c>
      <c r="K8" s="34">
        <v>410</v>
      </c>
      <c r="L8" s="34">
        <v>410</v>
      </c>
      <c r="M8" s="34">
        <v>410</v>
      </c>
      <c r="N8" s="34">
        <v>410</v>
      </c>
      <c r="O8" s="34">
        <v>410</v>
      </c>
      <c r="P8" s="34">
        <v>410</v>
      </c>
      <c r="Q8" s="34">
        <v>410</v>
      </c>
      <c r="R8" s="34">
        <v>410</v>
      </c>
      <c r="S8" s="34">
        <v>410</v>
      </c>
      <c r="T8" s="34">
        <v>410</v>
      </c>
      <c r="U8" s="34">
        <v>410</v>
      </c>
      <c r="V8" s="34">
        <v>410</v>
      </c>
      <c r="W8" s="34">
        <v>410</v>
      </c>
      <c r="X8" s="34">
        <v>410</v>
      </c>
      <c r="Y8" s="34">
        <v>410</v>
      </c>
      <c r="Z8" s="34">
        <v>410</v>
      </c>
      <c r="AA8" s="34">
        <v>0</v>
      </c>
      <c r="AB8" s="34">
        <v>0</v>
      </c>
      <c r="AC8" s="34">
        <v>410</v>
      </c>
      <c r="AD8" s="22"/>
    </row>
    <row r="9" spans="1:30" s="33" customFormat="1">
      <c r="A9" s="2" t="s">
        <v>206</v>
      </c>
      <c r="B9" s="11" t="s">
        <v>163</v>
      </c>
      <c r="C9" s="25"/>
      <c r="D9" s="34">
        <f t="shared" si="0"/>
        <v>50600</v>
      </c>
      <c r="E9" s="34">
        <v>2300</v>
      </c>
      <c r="F9" s="34">
        <v>2300</v>
      </c>
      <c r="G9" s="34">
        <v>2300</v>
      </c>
      <c r="H9" s="34">
        <v>2300</v>
      </c>
      <c r="I9" s="34">
        <v>2300</v>
      </c>
      <c r="J9" s="34">
        <v>2300</v>
      </c>
      <c r="K9" s="34">
        <v>2300</v>
      </c>
      <c r="L9" s="34">
        <v>2300</v>
      </c>
      <c r="M9" s="34">
        <v>2300</v>
      </c>
      <c r="N9" s="34">
        <v>2300</v>
      </c>
      <c r="O9" s="34">
        <v>2300</v>
      </c>
      <c r="P9" s="34">
        <v>2300</v>
      </c>
      <c r="Q9" s="34">
        <v>2300</v>
      </c>
      <c r="R9" s="34">
        <v>2300</v>
      </c>
      <c r="S9" s="34">
        <v>2300</v>
      </c>
      <c r="T9" s="34">
        <v>2300</v>
      </c>
      <c r="U9" s="34">
        <v>2300</v>
      </c>
      <c r="V9" s="34">
        <v>2300</v>
      </c>
      <c r="W9" s="34">
        <v>2300</v>
      </c>
      <c r="X9" s="34">
        <v>2300</v>
      </c>
      <c r="Y9" s="34">
        <v>2300</v>
      </c>
      <c r="Z9" s="34">
        <v>2300</v>
      </c>
      <c r="AA9" s="34">
        <v>0</v>
      </c>
      <c r="AB9" s="34">
        <v>0</v>
      </c>
      <c r="AC9" s="34">
        <v>2300</v>
      </c>
      <c r="AD9" s="22"/>
    </row>
    <row r="10" spans="1:30" s="33" customFormat="1">
      <c r="A10" s="2" t="s">
        <v>206</v>
      </c>
      <c r="B10" s="11" t="s">
        <v>178</v>
      </c>
      <c r="C10" s="14" t="s">
        <v>254</v>
      </c>
      <c r="D10" s="34">
        <f t="shared" si="0"/>
        <v>1200</v>
      </c>
      <c r="E10" s="34">
        <v>600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600</v>
      </c>
      <c r="AA10" s="34">
        <v>0</v>
      </c>
      <c r="AB10" s="34">
        <v>0</v>
      </c>
      <c r="AC10" s="34">
        <v>600</v>
      </c>
      <c r="AD10" s="22"/>
    </row>
    <row r="11" spans="1:30" s="33" customFormat="1">
      <c r="A11" s="2" t="s">
        <v>206</v>
      </c>
      <c r="B11" s="11" t="s">
        <v>252</v>
      </c>
      <c r="C11" s="14" t="s">
        <v>240</v>
      </c>
      <c r="D11" s="34">
        <f t="shared" si="0"/>
        <v>9600</v>
      </c>
      <c r="E11" s="34">
        <v>1200</v>
      </c>
      <c r="F11" s="34">
        <v>1200</v>
      </c>
      <c r="G11" s="34">
        <v>0</v>
      </c>
      <c r="H11" s="34">
        <v>0</v>
      </c>
      <c r="I11" s="34">
        <v>0</v>
      </c>
      <c r="J11" s="34">
        <v>1200</v>
      </c>
      <c r="K11" s="34">
        <v>0</v>
      </c>
      <c r="L11" s="34">
        <v>0</v>
      </c>
      <c r="M11" s="34">
        <v>0</v>
      </c>
      <c r="N11" s="34">
        <v>1200</v>
      </c>
      <c r="O11" s="34">
        <v>0</v>
      </c>
      <c r="P11" s="34">
        <v>0</v>
      </c>
      <c r="Q11" s="34">
        <v>0</v>
      </c>
      <c r="R11" s="34">
        <v>1200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1200</v>
      </c>
      <c r="Y11" s="34">
        <v>1200</v>
      </c>
      <c r="Z11" s="34">
        <v>1200</v>
      </c>
      <c r="AA11" s="34">
        <v>0</v>
      </c>
      <c r="AB11" s="34">
        <v>0</v>
      </c>
      <c r="AC11" s="34">
        <v>1200</v>
      </c>
      <c r="AD11" s="22"/>
    </row>
    <row r="12" spans="1:30" s="33" customFormat="1">
      <c r="A12" s="2" t="s">
        <v>206</v>
      </c>
      <c r="B12" s="11" t="s">
        <v>164</v>
      </c>
      <c r="C12" s="14" t="s">
        <v>242</v>
      </c>
      <c r="D12" s="34">
        <f t="shared" si="0"/>
        <v>2000</v>
      </c>
      <c r="E12" s="34">
        <v>2000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22"/>
    </row>
    <row r="13" spans="1:30" s="33" customFormat="1">
      <c r="A13" s="2" t="s">
        <v>206</v>
      </c>
      <c r="B13" s="11" t="s">
        <v>179</v>
      </c>
      <c r="C13" s="14"/>
      <c r="D13" s="34">
        <f t="shared" si="0"/>
        <v>3300</v>
      </c>
      <c r="E13" s="34">
        <v>150</v>
      </c>
      <c r="F13" s="34">
        <v>150</v>
      </c>
      <c r="G13" s="34">
        <v>150</v>
      </c>
      <c r="H13" s="34">
        <v>150</v>
      </c>
      <c r="I13" s="34">
        <v>150</v>
      </c>
      <c r="J13" s="34">
        <v>150</v>
      </c>
      <c r="K13" s="34">
        <v>150</v>
      </c>
      <c r="L13" s="34">
        <v>150</v>
      </c>
      <c r="M13" s="34">
        <v>150</v>
      </c>
      <c r="N13" s="34">
        <v>150</v>
      </c>
      <c r="O13" s="34">
        <v>150</v>
      </c>
      <c r="P13" s="34">
        <v>150</v>
      </c>
      <c r="Q13" s="34">
        <v>150</v>
      </c>
      <c r="R13" s="34">
        <v>150</v>
      </c>
      <c r="S13" s="34">
        <v>150</v>
      </c>
      <c r="T13" s="34">
        <v>150</v>
      </c>
      <c r="U13" s="34">
        <v>150</v>
      </c>
      <c r="V13" s="34">
        <v>150</v>
      </c>
      <c r="W13" s="34">
        <v>150</v>
      </c>
      <c r="X13" s="34">
        <v>150</v>
      </c>
      <c r="Y13" s="34">
        <v>150</v>
      </c>
      <c r="Z13" s="34">
        <v>150</v>
      </c>
      <c r="AA13" s="34">
        <v>0</v>
      </c>
      <c r="AB13" s="34">
        <v>0</v>
      </c>
      <c r="AC13" s="34">
        <v>150</v>
      </c>
      <c r="AD13" s="22"/>
    </row>
    <row r="14" spans="1:30" s="33" customFormat="1">
      <c r="A14" s="2" t="s">
        <v>206</v>
      </c>
      <c r="B14" s="2" t="s">
        <v>64</v>
      </c>
      <c r="C14" s="14"/>
      <c r="D14" s="34">
        <f t="shared" si="0"/>
        <v>72000</v>
      </c>
      <c r="E14" s="34">
        <v>0</v>
      </c>
      <c r="F14" s="34">
        <v>3600</v>
      </c>
      <c r="G14" s="34">
        <v>3600</v>
      </c>
      <c r="H14" s="34">
        <v>3600</v>
      </c>
      <c r="I14" s="34">
        <v>3600</v>
      </c>
      <c r="J14" s="34">
        <v>3600</v>
      </c>
      <c r="K14" s="34">
        <v>3600</v>
      </c>
      <c r="L14" s="34">
        <v>3600</v>
      </c>
      <c r="M14" s="34">
        <v>3600</v>
      </c>
      <c r="N14" s="34">
        <v>3600</v>
      </c>
      <c r="O14" s="34">
        <v>3600</v>
      </c>
      <c r="P14" s="34">
        <v>3600</v>
      </c>
      <c r="Q14" s="34">
        <v>3600</v>
      </c>
      <c r="R14" s="34">
        <v>3600</v>
      </c>
      <c r="S14" s="34">
        <v>3600</v>
      </c>
      <c r="T14" s="34">
        <v>3600</v>
      </c>
      <c r="U14" s="34">
        <v>3600</v>
      </c>
      <c r="V14" s="34">
        <v>3600</v>
      </c>
      <c r="W14" s="34">
        <v>3600</v>
      </c>
      <c r="X14" s="34">
        <v>3600</v>
      </c>
      <c r="Y14" s="34">
        <v>3600</v>
      </c>
      <c r="Z14" s="34">
        <v>0</v>
      </c>
      <c r="AA14" s="34">
        <v>0</v>
      </c>
      <c r="AB14" s="34">
        <v>0</v>
      </c>
      <c r="AC14" s="34">
        <v>3600</v>
      </c>
      <c r="AD14" s="22"/>
    </row>
    <row r="15" spans="1:30" s="33" customFormat="1">
      <c r="A15" s="2" t="s">
        <v>206</v>
      </c>
      <c r="B15" s="2" t="s">
        <v>218</v>
      </c>
      <c r="C15" s="14" t="s">
        <v>253</v>
      </c>
      <c r="D15" s="34">
        <f t="shared" si="0"/>
        <v>360000</v>
      </c>
      <c r="E15" s="34">
        <v>0</v>
      </c>
      <c r="F15" s="34">
        <v>18000</v>
      </c>
      <c r="G15" s="34">
        <v>18000</v>
      </c>
      <c r="H15" s="34">
        <v>18000</v>
      </c>
      <c r="I15" s="34">
        <v>18000</v>
      </c>
      <c r="J15" s="34">
        <v>18000</v>
      </c>
      <c r="K15" s="34">
        <v>18000</v>
      </c>
      <c r="L15" s="34">
        <v>18000</v>
      </c>
      <c r="M15" s="34">
        <v>18000</v>
      </c>
      <c r="N15" s="34">
        <v>18000</v>
      </c>
      <c r="O15" s="34">
        <v>18000</v>
      </c>
      <c r="P15" s="34">
        <v>18000</v>
      </c>
      <c r="Q15" s="34">
        <v>18000</v>
      </c>
      <c r="R15" s="34">
        <v>18000</v>
      </c>
      <c r="S15" s="34">
        <v>18000</v>
      </c>
      <c r="T15" s="34">
        <v>18000</v>
      </c>
      <c r="U15" s="34">
        <v>18000</v>
      </c>
      <c r="V15" s="34">
        <v>18000</v>
      </c>
      <c r="W15" s="34">
        <v>18000</v>
      </c>
      <c r="X15" s="34">
        <v>18000</v>
      </c>
      <c r="Y15" s="34">
        <v>18000</v>
      </c>
      <c r="Z15" s="34">
        <v>0</v>
      </c>
      <c r="AA15" s="34">
        <v>0</v>
      </c>
      <c r="AB15" s="34">
        <v>0</v>
      </c>
      <c r="AC15" s="34">
        <v>18000</v>
      </c>
      <c r="AD15" s="22"/>
    </row>
    <row r="16" spans="1:30" s="33" customFormat="1">
      <c r="A16" s="2" t="s">
        <v>206</v>
      </c>
      <c r="B16" s="2" t="s">
        <v>55</v>
      </c>
      <c r="C16" s="14"/>
      <c r="D16" s="34">
        <f t="shared" si="0"/>
        <v>12000</v>
      </c>
      <c r="E16" s="34">
        <v>0</v>
      </c>
      <c r="F16" s="34">
        <v>600</v>
      </c>
      <c r="G16" s="34">
        <v>600</v>
      </c>
      <c r="H16" s="34">
        <v>600</v>
      </c>
      <c r="I16" s="34">
        <v>600</v>
      </c>
      <c r="J16" s="34">
        <v>600</v>
      </c>
      <c r="K16" s="34">
        <v>600</v>
      </c>
      <c r="L16" s="34">
        <v>600</v>
      </c>
      <c r="M16" s="34">
        <v>600</v>
      </c>
      <c r="N16" s="34">
        <v>600</v>
      </c>
      <c r="O16" s="34">
        <v>600</v>
      </c>
      <c r="P16" s="34">
        <v>600</v>
      </c>
      <c r="Q16" s="34">
        <v>600</v>
      </c>
      <c r="R16" s="34">
        <v>600</v>
      </c>
      <c r="S16" s="34">
        <v>600</v>
      </c>
      <c r="T16" s="34">
        <v>600</v>
      </c>
      <c r="U16" s="34">
        <v>600</v>
      </c>
      <c r="V16" s="34">
        <v>600</v>
      </c>
      <c r="W16" s="34">
        <v>600</v>
      </c>
      <c r="X16" s="34">
        <v>600</v>
      </c>
      <c r="Y16" s="34">
        <v>600</v>
      </c>
      <c r="Z16" s="34">
        <v>0</v>
      </c>
      <c r="AA16" s="34">
        <v>0</v>
      </c>
      <c r="AB16" s="34">
        <v>0</v>
      </c>
      <c r="AC16" s="34">
        <v>600</v>
      </c>
      <c r="AD16" s="22"/>
    </row>
    <row r="17" spans="1:30" s="33" customFormat="1" ht="27">
      <c r="A17" s="2" t="s">
        <v>206</v>
      </c>
      <c r="B17" s="3" t="s">
        <v>169</v>
      </c>
      <c r="C17" s="14"/>
      <c r="D17" s="34">
        <f t="shared" si="0"/>
        <v>34000</v>
      </c>
      <c r="E17" s="34">
        <v>34000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22"/>
    </row>
    <row r="18" spans="1:30" s="33" customFormat="1">
      <c r="A18" s="2" t="s">
        <v>206</v>
      </c>
      <c r="B18" s="3" t="s">
        <v>61</v>
      </c>
      <c r="C18" s="14"/>
      <c r="D18" s="34">
        <f t="shared" si="0"/>
        <v>255000</v>
      </c>
      <c r="E18" s="34">
        <v>0</v>
      </c>
      <c r="F18" s="34">
        <v>0</v>
      </c>
      <c r="G18" s="34">
        <v>25500</v>
      </c>
      <c r="H18" s="34">
        <v>0</v>
      </c>
      <c r="I18" s="34">
        <v>25500</v>
      </c>
      <c r="J18" s="34">
        <v>0</v>
      </c>
      <c r="K18" s="34">
        <v>25500</v>
      </c>
      <c r="L18" s="34">
        <v>0</v>
      </c>
      <c r="M18" s="34">
        <v>25500</v>
      </c>
      <c r="N18" s="34">
        <v>0</v>
      </c>
      <c r="O18" s="34">
        <v>25500</v>
      </c>
      <c r="P18" s="34">
        <v>0</v>
      </c>
      <c r="Q18" s="34">
        <v>25500</v>
      </c>
      <c r="R18" s="34">
        <v>0</v>
      </c>
      <c r="S18" s="34">
        <v>25500</v>
      </c>
      <c r="T18" s="34">
        <v>0</v>
      </c>
      <c r="U18" s="34">
        <v>25500</v>
      </c>
      <c r="V18" s="34">
        <v>0</v>
      </c>
      <c r="W18" s="34">
        <v>25500</v>
      </c>
      <c r="X18" s="34">
        <v>0</v>
      </c>
      <c r="Y18" s="34">
        <v>25500</v>
      </c>
      <c r="Z18" s="34">
        <v>0</v>
      </c>
      <c r="AA18" s="34">
        <v>0</v>
      </c>
      <c r="AB18" s="34">
        <v>0</v>
      </c>
      <c r="AC18" s="34">
        <v>25500</v>
      </c>
      <c r="AD18" s="22"/>
    </row>
    <row r="19" spans="1:30" s="33" customFormat="1">
      <c r="A19" s="2" t="s">
        <v>206</v>
      </c>
      <c r="B19" s="3" t="s">
        <v>62</v>
      </c>
      <c r="C19" s="3" t="s">
        <v>220</v>
      </c>
      <c r="D19" s="34">
        <f t="shared" si="0"/>
        <v>5500</v>
      </c>
      <c r="E19" s="34">
        <v>500</v>
      </c>
      <c r="F19" s="34">
        <v>0</v>
      </c>
      <c r="G19" s="34">
        <v>500</v>
      </c>
      <c r="H19" s="34">
        <v>0</v>
      </c>
      <c r="I19" s="34">
        <v>500</v>
      </c>
      <c r="J19" s="34">
        <v>0</v>
      </c>
      <c r="K19" s="34">
        <v>500</v>
      </c>
      <c r="L19" s="34">
        <v>0</v>
      </c>
      <c r="M19" s="34">
        <v>500</v>
      </c>
      <c r="N19" s="34">
        <v>0</v>
      </c>
      <c r="O19" s="34">
        <v>500</v>
      </c>
      <c r="P19" s="34">
        <v>0</v>
      </c>
      <c r="Q19" s="34">
        <v>500</v>
      </c>
      <c r="R19" s="34">
        <v>0</v>
      </c>
      <c r="S19" s="34">
        <v>500</v>
      </c>
      <c r="T19" s="34">
        <v>0</v>
      </c>
      <c r="U19" s="34">
        <v>500</v>
      </c>
      <c r="V19" s="34">
        <v>0</v>
      </c>
      <c r="W19" s="34">
        <v>500</v>
      </c>
      <c r="X19" s="34">
        <v>0</v>
      </c>
      <c r="Y19" s="34">
        <v>500</v>
      </c>
      <c r="Z19" s="34">
        <v>0</v>
      </c>
      <c r="AA19" s="34">
        <v>0</v>
      </c>
      <c r="AB19" s="34">
        <v>0</v>
      </c>
      <c r="AC19" s="34">
        <v>500</v>
      </c>
      <c r="AD19" s="22"/>
    </row>
    <row r="20" spans="1:30" s="33" customFormat="1">
      <c r="A20" s="2" t="s">
        <v>205</v>
      </c>
      <c r="B20" s="3" t="s">
        <v>63</v>
      </c>
      <c r="C20" s="3" t="s">
        <v>221</v>
      </c>
      <c r="D20" s="34">
        <f t="shared" si="0"/>
        <v>3300</v>
      </c>
      <c r="E20" s="34">
        <v>300</v>
      </c>
      <c r="F20" s="34">
        <v>0</v>
      </c>
      <c r="G20" s="34">
        <v>300</v>
      </c>
      <c r="H20" s="34">
        <v>0</v>
      </c>
      <c r="I20" s="34">
        <v>300</v>
      </c>
      <c r="J20" s="34">
        <v>0</v>
      </c>
      <c r="K20" s="34">
        <v>300</v>
      </c>
      <c r="L20" s="34">
        <v>0</v>
      </c>
      <c r="M20" s="34">
        <v>300</v>
      </c>
      <c r="N20" s="34">
        <v>0</v>
      </c>
      <c r="O20" s="34">
        <v>300</v>
      </c>
      <c r="P20" s="34">
        <v>0</v>
      </c>
      <c r="Q20" s="34">
        <v>300</v>
      </c>
      <c r="R20" s="34">
        <v>0</v>
      </c>
      <c r="S20" s="34">
        <v>300</v>
      </c>
      <c r="T20" s="34">
        <v>0</v>
      </c>
      <c r="U20" s="34">
        <v>300</v>
      </c>
      <c r="V20" s="34">
        <v>0</v>
      </c>
      <c r="W20" s="34">
        <v>300</v>
      </c>
      <c r="X20" s="34">
        <v>0</v>
      </c>
      <c r="Y20" s="34">
        <v>300</v>
      </c>
      <c r="Z20" s="34">
        <v>0</v>
      </c>
      <c r="AA20" s="34">
        <v>0</v>
      </c>
      <c r="AB20" s="34">
        <v>0</v>
      </c>
      <c r="AC20" s="34">
        <v>300</v>
      </c>
      <c r="AD20" s="22"/>
    </row>
    <row r="21" spans="1:30" s="33" customFormat="1">
      <c r="A21" s="2" t="s">
        <v>193</v>
      </c>
      <c r="B21" s="2" t="s">
        <v>67</v>
      </c>
      <c r="C21" s="14"/>
      <c r="D21" s="34">
        <f t="shared" si="0"/>
        <v>5000</v>
      </c>
      <c r="E21" s="34">
        <v>0</v>
      </c>
      <c r="F21" s="34">
        <v>1000</v>
      </c>
      <c r="G21" s="34">
        <v>500</v>
      </c>
      <c r="H21" s="34">
        <v>500</v>
      </c>
      <c r="I21" s="34">
        <v>500</v>
      </c>
      <c r="J21" s="34">
        <v>0</v>
      </c>
      <c r="K21" s="34">
        <v>0</v>
      </c>
      <c r="L21" s="34">
        <v>0</v>
      </c>
      <c r="M21" s="34">
        <v>500</v>
      </c>
      <c r="N21" s="34">
        <v>0</v>
      </c>
      <c r="O21" s="34">
        <v>500</v>
      </c>
      <c r="P21" s="34">
        <v>0</v>
      </c>
      <c r="Q21" s="34">
        <v>500</v>
      </c>
      <c r="R21" s="34">
        <v>0</v>
      </c>
      <c r="S21" s="34">
        <v>500</v>
      </c>
      <c r="T21" s="34">
        <v>0</v>
      </c>
      <c r="U21" s="34">
        <v>500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22"/>
    </row>
    <row r="22" spans="1:30" s="33" customFormat="1">
      <c r="A22" s="2" t="s">
        <v>193</v>
      </c>
      <c r="B22" s="2" t="s">
        <v>66</v>
      </c>
      <c r="C22" s="3"/>
      <c r="D22" s="34">
        <f t="shared" si="0"/>
        <v>21000</v>
      </c>
      <c r="E22" s="34">
        <v>1000</v>
      </c>
      <c r="F22" s="34">
        <v>1000</v>
      </c>
      <c r="G22" s="34">
        <v>1000</v>
      </c>
      <c r="H22" s="34">
        <v>1000</v>
      </c>
      <c r="I22" s="34">
        <v>1000</v>
      </c>
      <c r="J22" s="34">
        <v>1000</v>
      </c>
      <c r="K22" s="34">
        <v>1000</v>
      </c>
      <c r="L22" s="34">
        <v>1000</v>
      </c>
      <c r="M22" s="34">
        <v>1000</v>
      </c>
      <c r="N22" s="34">
        <v>1000</v>
      </c>
      <c r="O22" s="34">
        <v>1000</v>
      </c>
      <c r="P22" s="34">
        <v>1000</v>
      </c>
      <c r="Q22" s="34">
        <v>1000</v>
      </c>
      <c r="R22" s="34">
        <v>1000</v>
      </c>
      <c r="S22" s="34">
        <v>1000</v>
      </c>
      <c r="T22" s="34">
        <v>1000</v>
      </c>
      <c r="U22" s="34">
        <v>1000</v>
      </c>
      <c r="V22" s="34">
        <v>1000</v>
      </c>
      <c r="W22" s="34">
        <v>1000</v>
      </c>
      <c r="X22" s="34">
        <v>1000</v>
      </c>
      <c r="Y22" s="34">
        <v>1000</v>
      </c>
      <c r="Z22" s="34">
        <v>0</v>
      </c>
      <c r="AA22" s="34">
        <v>0</v>
      </c>
      <c r="AB22" s="34">
        <v>0</v>
      </c>
      <c r="AC22" s="34">
        <v>1000</v>
      </c>
      <c r="AD22" s="22"/>
    </row>
    <row r="23" spans="1:30" s="33" customFormat="1">
      <c r="A23" s="2" t="s">
        <v>206</v>
      </c>
      <c r="B23" s="2" t="s">
        <v>65</v>
      </c>
      <c r="C23" s="3"/>
      <c r="D23" s="34">
        <f t="shared" si="0"/>
        <v>16800</v>
      </c>
      <c r="E23" s="34">
        <v>800</v>
      </c>
      <c r="F23" s="34">
        <v>800</v>
      </c>
      <c r="G23" s="34">
        <v>800</v>
      </c>
      <c r="H23" s="34">
        <v>800</v>
      </c>
      <c r="I23" s="34">
        <v>800</v>
      </c>
      <c r="J23" s="34">
        <v>800</v>
      </c>
      <c r="K23" s="34">
        <v>800</v>
      </c>
      <c r="L23" s="34">
        <v>800</v>
      </c>
      <c r="M23" s="34">
        <v>800</v>
      </c>
      <c r="N23" s="34">
        <v>800</v>
      </c>
      <c r="O23" s="34">
        <v>800</v>
      </c>
      <c r="P23" s="34">
        <v>800</v>
      </c>
      <c r="Q23" s="34">
        <v>800</v>
      </c>
      <c r="R23" s="34">
        <v>800</v>
      </c>
      <c r="S23" s="34">
        <v>800</v>
      </c>
      <c r="T23" s="34">
        <v>800</v>
      </c>
      <c r="U23" s="34">
        <v>800</v>
      </c>
      <c r="V23" s="34">
        <v>800</v>
      </c>
      <c r="W23" s="34">
        <v>800</v>
      </c>
      <c r="X23" s="34">
        <v>800</v>
      </c>
      <c r="Y23" s="34">
        <v>800</v>
      </c>
      <c r="Z23" s="34">
        <v>0</v>
      </c>
      <c r="AA23" s="34">
        <v>0</v>
      </c>
      <c r="AB23" s="34">
        <v>0</v>
      </c>
      <c r="AC23" s="34">
        <v>800</v>
      </c>
      <c r="AD23" s="22"/>
    </row>
    <row r="24" spans="1:30">
      <c r="A24" s="27" t="s">
        <v>76</v>
      </c>
      <c r="B24" s="13"/>
      <c r="C24" s="6"/>
      <c r="D24" s="19">
        <f>SUM(D2:D23)-SUM(D5:D6)</f>
        <v>1128370</v>
      </c>
      <c r="E24" s="19">
        <f>SUM(E2:E23)-SUM(E5:E6)</f>
        <v>60860</v>
      </c>
      <c r="F24" s="19">
        <f t="shared" ref="F24:AB24" si="2">SUM(F2:F23)-SUM(F5:F6)</f>
        <v>42210</v>
      </c>
      <c r="G24" s="19">
        <f t="shared" si="2"/>
        <v>66310</v>
      </c>
      <c r="H24" s="19">
        <f t="shared" si="2"/>
        <v>40010</v>
      </c>
      <c r="I24" s="19">
        <f t="shared" si="2"/>
        <v>66310</v>
      </c>
      <c r="J24" s="19">
        <f t="shared" si="2"/>
        <v>40210</v>
      </c>
      <c r="K24" s="19">
        <f t="shared" si="2"/>
        <v>65310</v>
      </c>
      <c r="L24" s="19">
        <f t="shared" si="2"/>
        <v>38010</v>
      </c>
      <c r="M24" s="19">
        <f t="shared" si="2"/>
        <v>65310</v>
      </c>
      <c r="N24" s="19">
        <f t="shared" si="2"/>
        <v>39210</v>
      </c>
      <c r="O24" s="19">
        <f t="shared" si="2"/>
        <v>64810</v>
      </c>
      <c r="P24" s="19">
        <f t="shared" si="2"/>
        <v>38010</v>
      </c>
      <c r="Q24" s="19">
        <f t="shared" si="2"/>
        <v>65310</v>
      </c>
      <c r="R24" s="19">
        <f t="shared" si="2"/>
        <v>39210</v>
      </c>
      <c r="S24" s="19">
        <f t="shared" si="2"/>
        <v>64810</v>
      </c>
      <c r="T24" s="19">
        <f t="shared" si="2"/>
        <v>38010</v>
      </c>
      <c r="U24" s="19">
        <f t="shared" si="2"/>
        <v>65310</v>
      </c>
      <c r="V24" s="19">
        <f t="shared" si="2"/>
        <v>38010</v>
      </c>
      <c r="W24" s="19">
        <f t="shared" si="2"/>
        <v>64310</v>
      </c>
      <c r="X24" s="19">
        <f t="shared" si="2"/>
        <v>39210</v>
      </c>
      <c r="Y24" s="19">
        <f t="shared" si="2"/>
        <v>65510</v>
      </c>
      <c r="Z24" s="19">
        <f t="shared" si="2"/>
        <v>16610</v>
      </c>
      <c r="AA24" s="19">
        <f t="shared" si="2"/>
        <v>3325</v>
      </c>
      <c r="AB24" s="19">
        <f t="shared" si="2"/>
        <v>2175</v>
      </c>
      <c r="AC24" s="43"/>
    </row>
    <row r="25" spans="1:30">
      <c r="A25" s="27" t="s">
        <v>198</v>
      </c>
      <c r="B25" s="12"/>
      <c r="C25" s="6"/>
      <c r="D25" s="19">
        <f t="shared" ref="D25" si="3">ROUND(D24*0.15,0)</f>
        <v>169256</v>
      </c>
      <c r="E25" s="19">
        <f t="shared" ref="E25:AB25" si="4">ROUND(E24*0.15,0)</f>
        <v>9129</v>
      </c>
      <c r="F25" s="19">
        <f t="shared" si="4"/>
        <v>6332</v>
      </c>
      <c r="G25" s="19">
        <f t="shared" si="4"/>
        <v>9947</v>
      </c>
      <c r="H25" s="19">
        <f t="shared" si="4"/>
        <v>6002</v>
      </c>
      <c r="I25" s="19">
        <f t="shared" si="4"/>
        <v>9947</v>
      </c>
      <c r="J25" s="19">
        <f t="shared" si="4"/>
        <v>6032</v>
      </c>
      <c r="K25" s="19">
        <f t="shared" si="4"/>
        <v>9797</v>
      </c>
      <c r="L25" s="19">
        <f t="shared" si="4"/>
        <v>5702</v>
      </c>
      <c r="M25" s="19">
        <f t="shared" si="4"/>
        <v>9797</v>
      </c>
      <c r="N25" s="19">
        <f t="shared" si="4"/>
        <v>5882</v>
      </c>
      <c r="O25" s="19">
        <f t="shared" si="4"/>
        <v>9722</v>
      </c>
      <c r="P25" s="19">
        <f t="shared" si="4"/>
        <v>5702</v>
      </c>
      <c r="Q25" s="19">
        <f t="shared" si="4"/>
        <v>9797</v>
      </c>
      <c r="R25" s="19">
        <f t="shared" si="4"/>
        <v>5882</v>
      </c>
      <c r="S25" s="19">
        <f t="shared" si="4"/>
        <v>9722</v>
      </c>
      <c r="T25" s="19">
        <f t="shared" si="4"/>
        <v>5702</v>
      </c>
      <c r="U25" s="19">
        <f t="shared" si="4"/>
        <v>9797</v>
      </c>
      <c r="V25" s="19">
        <f t="shared" si="4"/>
        <v>5702</v>
      </c>
      <c r="W25" s="19">
        <f t="shared" si="4"/>
        <v>9647</v>
      </c>
      <c r="X25" s="19">
        <f t="shared" si="4"/>
        <v>5882</v>
      </c>
      <c r="Y25" s="19">
        <f t="shared" si="4"/>
        <v>9827</v>
      </c>
      <c r="Z25" s="19">
        <f t="shared" si="4"/>
        <v>2492</v>
      </c>
      <c r="AA25" s="19">
        <f t="shared" si="4"/>
        <v>499</v>
      </c>
      <c r="AB25" s="19">
        <f t="shared" si="4"/>
        <v>326</v>
      </c>
      <c r="AC25" s="43"/>
    </row>
    <row r="26" spans="1:30">
      <c r="A26" s="27" t="s">
        <v>77</v>
      </c>
      <c r="B26" s="13"/>
      <c r="C26" s="6"/>
      <c r="D26" s="19">
        <f>D24+D25</f>
        <v>1297626</v>
      </c>
      <c r="E26" s="19">
        <f>E24+E25</f>
        <v>69989</v>
      </c>
      <c r="F26" s="19">
        <f t="shared" ref="F26:AB26" si="5">F24+F25</f>
        <v>48542</v>
      </c>
      <c r="G26" s="19">
        <f t="shared" si="5"/>
        <v>76257</v>
      </c>
      <c r="H26" s="19">
        <f t="shared" si="5"/>
        <v>46012</v>
      </c>
      <c r="I26" s="19">
        <f t="shared" si="5"/>
        <v>76257</v>
      </c>
      <c r="J26" s="19">
        <f t="shared" si="5"/>
        <v>46242</v>
      </c>
      <c r="K26" s="19">
        <f t="shared" si="5"/>
        <v>75107</v>
      </c>
      <c r="L26" s="19">
        <f t="shared" si="5"/>
        <v>43712</v>
      </c>
      <c r="M26" s="19">
        <f t="shared" si="5"/>
        <v>75107</v>
      </c>
      <c r="N26" s="19">
        <f t="shared" si="5"/>
        <v>45092</v>
      </c>
      <c r="O26" s="19">
        <f t="shared" si="5"/>
        <v>74532</v>
      </c>
      <c r="P26" s="19">
        <f t="shared" si="5"/>
        <v>43712</v>
      </c>
      <c r="Q26" s="19">
        <f t="shared" si="5"/>
        <v>75107</v>
      </c>
      <c r="R26" s="19">
        <f t="shared" si="5"/>
        <v>45092</v>
      </c>
      <c r="S26" s="19">
        <f t="shared" si="5"/>
        <v>74532</v>
      </c>
      <c r="T26" s="19">
        <f t="shared" si="5"/>
        <v>43712</v>
      </c>
      <c r="U26" s="19">
        <f t="shared" si="5"/>
        <v>75107</v>
      </c>
      <c r="V26" s="19">
        <f t="shared" si="5"/>
        <v>43712</v>
      </c>
      <c r="W26" s="19">
        <f t="shared" si="5"/>
        <v>73957</v>
      </c>
      <c r="X26" s="19">
        <f t="shared" si="5"/>
        <v>45092</v>
      </c>
      <c r="Y26" s="19">
        <f t="shared" si="5"/>
        <v>75337</v>
      </c>
      <c r="Z26" s="19">
        <f t="shared" si="5"/>
        <v>19102</v>
      </c>
      <c r="AA26" s="19">
        <f t="shared" si="5"/>
        <v>3824</v>
      </c>
      <c r="AB26" s="19">
        <f t="shared" si="5"/>
        <v>2501</v>
      </c>
      <c r="AC26" s="43"/>
    </row>
    <row r="27" spans="1:30">
      <c r="A27" s="27" t="s">
        <v>199</v>
      </c>
      <c r="B27" s="12"/>
      <c r="C27" s="6"/>
      <c r="D27" s="19">
        <f>D26*2</f>
        <v>2595252</v>
      </c>
      <c r="E27" s="19">
        <f>E26*2</f>
        <v>139978</v>
      </c>
      <c r="F27" s="19">
        <f t="shared" ref="F27:AB27" si="6">F26*2</f>
        <v>97084</v>
      </c>
      <c r="G27" s="19">
        <f t="shared" si="6"/>
        <v>152514</v>
      </c>
      <c r="H27" s="19">
        <f t="shared" si="6"/>
        <v>92024</v>
      </c>
      <c r="I27" s="19">
        <f t="shared" si="6"/>
        <v>152514</v>
      </c>
      <c r="J27" s="19">
        <f t="shared" si="6"/>
        <v>92484</v>
      </c>
      <c r="K27" s="19">
        <f t="shared" si="6"/>
        <v>150214</v>
      </c>
      <c r="L27" s="19">
        <f t="shared" si="6"/>
        <v>87424</v>
      </c>
      <c r="M27" s="19">
        <f t="shared" si="6"/>
        <v>150214</v>
      </c>
      <c r="N27" s="19">
        <f t="shared" si="6"/>
        <v>90184</v>
      </c>
      <c r="O27" s="19">
        <f t="shared" si="6"/>
        <v>149064</v>
      </c>
      <c r="P27" s="19">
        <f t="shared" si="6"/>
        <v>87424</v>
      </c>
      <c r="Q27" s="19">
        <f t="shared" si="6"/>
        <v>150214</v>
      </c>
      <c r="R27" s="19">
        <f t="shared" si="6"/>
        <v>90184</v>
      </c>
      <c r="S27" s="19">
        <f t="shared" si="6"/>
        <v>149064</v>
      </c>
      <c r="T27" s="19">
        <f t="shared" si="6"/>
        <v>87424</v>
      </c>
      <c r="U27" s="19">
        <f t="shared" si="6"/>
        <v>150214</v>
      </c>
      <c r="V27" s="19">
        <f t="shared" si="6"/>
        <v>87424</v>
      </c>
      <c r="W27" s="19">
        <f t="shared" si="6"/>
        <v>147914</v>
      </c>
      <c r="X27" s="19">
        <f t="shared" si="6"/>
        <v>90184</v>
      </c>
      <c r="Y27" s="19">
        <f t="shared" si="6"/>
        <v>150674</v>
      </c>
      <c r="Z27" s="19">
        <f t="shared" si="6"/>
        <v>38204</v>
      </c>
      <c r="AA27" s="19">
        <f t="shared" si="6"/>
        <v>7648</v>
      </c>
      <c r="AB27" s="19">
        <f t="shared" si="6"/>
        <v>5002</v>
      </c>
      <c r="AC27" s="43"/>
    </row>
    <row r="28" spans="1:30" ht="17.25" thickBot="1">
      <c r="A28" s="89" t="s">
        <v>78</v>
      </c>
      <c r="B28" s="90"/>
      <c r="C28" s="91"/>
    </row>
    <row r="29" spans="1:30" ht="69.75" customHeight="1" thickBot="1">
      <c r="A29" s="72" t="s">
        <v>248</v>
      </c>
      <c r="B29" s="73"/>
      <c r="C29" s="74"/>
    </row>
    <row r="30" spans="1:30" s="7" customFormat="1">
      <c r="A30" s="10" t="s">
        <v>79</v>
      </c>
      <c r="B30" s="10" t="s">
        <v>73</v>
      </c>
      <c r="C30" s="10" t="s">
        <v>74</v>
      </c>
      <c r="D30" s="18" t="s">
        <v>75</v>
      </c>
      <c r="E30" s="8" t="s">
        <v>80</v>
      </c>
      <c r="F30" s="8" t="s">
        <v>81</v>
      </c>
      <c r="G30" s="8" t="s">
        <v>82</v>
      </c>
      <c r="H30" s="8" t="s">
        <v>83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7" customFormat="1">
      <c r="A31" s="39" t="s">
        <v>84</v>
      </c>
      <c r="B31" s="39" t="s">
        <v>85</v>
      </c>
      <c r="C31" s="25" t="s">
        <v>212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5"/>
      <c r="J31" s="35"/>
      <c r="K31" s="35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22"/>
      <c r="AD31" s="35"/>
    </row>
    <row r="32" spans="1:30" s="37" customFormat="1">
      <c r="A32" s="39" t="s">
        <v>86</v>
      </c>
      <c r="B32" s="39" t="s">
        <v>86</v>
      </c>
      <c r="C32" s="25" t="s">
        <v>212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5"/>
      <c r="J32" s="35"/>
      <c r="K32" s="35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5"/>
    </row>
    <row r="33" spans="1:30" s="37" customFormat="1">
      <c r="A33" s="39" t="s">
        <v>207</v>
      </c>
      <c r="B33" s="39" t="s">
        <v>54</v>
      </c>
      <c r="C33" s="25" t="s">
        <v>212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5"/>
      <c r="J33" s="35"/>
      <c r="K33" s="35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5"/>
    </row>
    <row r="34" spans="1:30" s="7" customFormat="1">
      <c r="A34" s="86" t="s">
        <v>87</v>
      </c>
      <c r="B34" s="87"/>
      <c r="C34" s="5"/>
      <c r="D34" s="23">
        <f>SUM(D31:D32)</f>
        <v>0</v>
      </c>
      <c r="E34" s="22"/>
      <c r="F34" s="22"/>
      <c r="G34" s="22"/>
      <c r="H34" s="22"/>
      <c r="I34" s="22"/>
      <c r="J34" s="22"/>
      <c r="K34" s="22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4"/>
    </row>
    <row r="35" spans="1:30" s="7" customFormat="1">
      <c r="A35" s="92" t="s">
        <v>197</v>
      </c>
      <c r="B35" s="93"/>
      <c r="C35" s="5"/>
      <c r="D35" s="19">
        <f t="shared" ref="D35" si="7">ROUND(D34*0.15,0)</f>
        <v>0</v>
      </c>
      <c r="E35" s="22"/>
      <c r="F35" s="22"/>
      <c r="G35" s="22"/>
      <c r="H35" s="22"/>
      <c r="I35" s="22"/>
      <c r="J35" s="22"/>
      <c r="K35" s="22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4"/>
    </row>
    <row r="36" spans="1:30" s="7" customFormat="1">
      <c r="A36" s="86" t="s">
        <v>88</v>
      </c>
      <c r="B36" s="87"/>
      <c r="C36" s="5"/>
      <c r="D36" s="23">
        <f>D34+D35</f>
        <v>0</v>
      </c>
      <c r="E36" s="22"/>
      <c r="F36" s="22"/>
      <c r="G36" s="22"/>
      <c r="H36" s="22"/>
      <c r="I36" s="22"/>
      <c r="J36" s="22"/>
      <c r="K36" s="22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4"/>
    </row>
    <row r="37" spans="1:30" s="7" customFormat="1">
      <c r="A37" s="88" t="s">
        <v>89</v>
      </c>
      <c r="B37" s="88"/>
      <c r="C37" s="6"/>
      <c r="D37" s="19">
        <f>D27+D36</f>
        <v>2595252</v>
      </c>
      <c r="E37" s="17"/>
      <c r="F37" s="17"/>
      <c r="G37" s="17"/>
      <c r="H37" s="17"/>
      <c r="I37" s="17"/>
      <c r="J37" s="17"/>
      <c r="K37" s="17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4"/>
    </row>
    <row r="38" spans="1:30">
      <c r="A38" s="41"/>
      <c r="B38" s="41"/>
      <c r="C38" s="41"/>
      <c r="D38" s="42"/>
    </row>
    <row r="39" spans="1:30">
      <c r="A39" s="49" t="s">
        <v>90</v>
      </c>
      <c r="B39" s="49" t="s">
        <v>73</v>
      </c>
      <c r="C39" s="49" t="s">
        <v>74</v>
      </c>
      <c r="D39" s="50" t="s">
        <v>210</v>
      </c>
    </row>
    <row r="40" spans="1:30" s="30" customFormat="1">
      <c r="A40" s="3" t="s">
        <v>203</v>
      </c>
      <c r="B40" s="26" t="s">
        <v>10</v>
      </c>
      <c r="C40" s="26"/>
      <c r="D40" s="28">
        <v>500</v>
      </c>
      <c r="E40" s="22"/>
      <c r="F40" s="22"/>
      <c r="G40" s="22"/>
      <c r="H40" s="22"/>
      <c r="I40" s="22"/>
      <c r="J40" s="22"/>
      <c r="K40" s="22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</row>
    <row r="41" spans="1:30" s="30" customFormat="1">
      <c r="A41" s="3" t="s">
        <v>204</v>
      </c>
      <c r="B41" s="26" t="s">
        <v>10</v>
      </c>
      <c r="C41" s="26"/>
      <c r="D41" s="28">
        <v>500</v>
      </c>
      <c r="E41" s="22"/>
      <c r="F41" s="22"/>
      <c r="G41" s="22"/>
      <c r="H41" s="22"/>
      <c r="I41" s="22"/>
      <c r="J41" s="22"/>
      <c r="K41" s="22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</row>
    <row r="42" spans="1:30" s="30" customFormat="1">
      <c r="A42" s="3" t="s">
        <v>206</v>
      </c>
      <c r="B42" s="26" t="s">
        <v>11</v>
      </c>
      <c r="C42" s="26"/>
      <c r="D42" s="28">
        <v>600</v>
      </c>
      <c r="E42" s="22"/>
      <c r="F42" s="22"/>
      <c r="G42" s="22"/>
      <c r="H42" s="22"/>
      <c r="I42" s="22"/>
      <c r="J42" s="22"/>
      <c r="K42" s="22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</row>
    <row r="43" spans="1:30" s="30" customFormat="1">
      <c r="A43" s="3" t="s">
        <v>206</v>
      </c>
      <c r="B43" s="26" t="s">
        <v>12</v>
      </c>
      <c r="C43" s="26"/>
      <c r="D43" s="28">
        <v>200</v>
      </c>
      <c r="E43" s="22"/>
      <c r="F43" s="22"/>
      <c r="G43" s="22"/>
      <c r="H43" s="22"/>
      <c r="I43" s="22"/>
      <c r="J43" s="22"/>
      <c r="K43" s="22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</row>
    <row r="44" spans="1:30" s="30" customFormat="1">
      <c r="A44" s="3" t="s">
        <v>206</v>
      </c>
      <c r="B44" s="26" t="s">
        <v>13</v>
      </c>
      <c r="C44" s="26"/>
      <c r="D44" s="28">
        <v>3000</v>
      </c>
      <c r="E44" s="22"/>
      <c r="F44" s="22"/>
      <c r="G44" s="22"/>
      <c r="H44" s="22"/>
      <c r="I44" s="22"/>
      <c r="J44" s="22"/>
      <c r="K44" s="22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s="30" customFormat="1">
      <c r="A45" s="3" t="s">
        <v>206</v>
      </c>
      <c r="B45" s="26" t="s">
        <v>14</v>
      </c>
      <c r="C45" s="26"/>
      <c r="D45" s="28">
        <v>3300</v>
      </c>
      <c r="E45" s="22"/>
      <c r="F45" s="22"/>
      <c r="G45" s="22"/>
      <c r="H45" s="22"/>
      <c r="I45" s="22"/>
      <c r="J45" s="22"/>
      <c r="K45" s="22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s="30" customFormat="1">
      <c r="A46" s="3" t="s">
        <v>206</v>
      </c>
      <c r="B46" s="26" t="s">
        <v>15</v>
      </c>
      <c r="C46" s="26"/>
      <c r="D46" s="28">
        <v>200</v>
      </c>
      <c r="E46" s="22"/>
      <c r="F46" s="22"/>
      <c r="G46" s="22"/>
      <c r="H46" s="22"/>
      <c r="I46" s="22"/>
      <c r="J46" s="22"/>
      <c r="K46" s="22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</row>
    <row r="47" spans="1:30" s="30" customFormat="1">
      <c r="A47" s="3" t="s">
        <v>205</v>
      </c>
      <c r="B47" s="44" t="s">
        <v>214</v>
      </c>
      <c r="C47" s="31" t="s">
        <v>226</v>
      </c>
      <c r="D47" s="28">
        <v>200</v>
      </c>
      <c r="E47" s="22"/>
      <c r="F47" s="22"/>
      <c r="G47" s="22"/>
      <c r="H47" s="22"/>
      <c r="I47" s="22"/>
      <c r="J47" s="22"/>
      <c r="K47" s="22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</row>
    <row r="48" spans="1:30" s="30" customFormat="1" ht="27">
      <c r="A48" s="3" t="s">
        <v>59</v>
      </c>
      <c r="B48" s="26" t="s">
        <v>16</v>
      </c>
      <c r="C48" s="31" t="s">
        <v>249</v>
      </c>
      <c r="D48" s="28">
        <v>300</v>
      </c>
      <c r="E48" s="22"/>
      <c r="F48" s="22"/>
      <c r="G48" s="22"/>
      <c r="H48" s="22"/>
      <c r="I48" s="22"/>
      <c r="J48" s="22"/>
      <c r="K48" s="22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</row>
    <row r="49" spans="1:30" s="30" customFormat="1" ht="27">
      <c r="A49" s="3" t="s">
        <v>59</v>
      </c>
      <c r="B49" s="26" t="s">
        <v>16</v>
      </c>
      <c r="C49" s="26" t="s">
        <v>250</v>
      </c>
      <c r="D49" s="28">
        <v>500</v>
      </c>
      <c r="E49" s="22"/>
      <c r="F49" s="22"/>
      <c r="G49" s="22"/>
      <c r="H49" s="22"/>
      <c r="I49" s="22"/>
      <c r="J49" s="22"/>
      <c r="K49" s="22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1:30" s="30" customFormat="1" ht="27">
      <c r="A50" s="3" t="s">
        <v>193</v>
      </c>
      <c r="B50" s="26" t="s">
        <v>17</v>
      </c>
      <c r="C50" s="26"/>
      <c r="D50" s="28">
        <v>500</v>
      </c>
      <c r="E50" s="22"/>
      <c r="F50" s="22"/>
      <c r="G50" s="22"/>
      <c r="H50" s="22"/>
      <c r="I50" s="22"/>
      <c r="J50" s="22"/>
      <c r="K50" s="22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</row>
    <row r="51" spans="1:30" s="30" customFormat="1" ht="40.5">
      <c r="A51" s="3" t="s">
        <v>206</v>
      </c>
      <c r="B51" s="26" t="s">
        <v>18</v>
      </c>
      <c r="C51" s="26"/>
      <c r="D51" s="28">
        <v>34000</v>
      </c>
      <c r="E51" s="22"/>
      <c r="F51" s="22"/>
      <c r="G51" s="22"/>
      <c r="H51" s="22"/>
      <c r="I51" s="22"/>
      <c r="J51" s="22"/>
      <c r="K51" s="22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</row>
    <row r="52" spans="1:30" s="30" customFormat="1" ht="27">
      <c r="A52" s="3" t="s">
        <v>206</v>
      </c>
      <c r="B52" s="26" t="s">
        <v>19</v>
      </c>
      <c r="C52" s="26"/>
      <c r="D52" s="28">
        <v>8500</v>
      </c>
      <c r="E52" s="22"/>
      <c r="F52" s="22"/>
      <c r="G52" s="22"/>
      <c r="H52" s="22"/>
      <c r="I52" s="22"/>
      <c r="J52" s="22"/>
      <c r="K52" s="22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</row>
    <row r="53" spans="1:30" s="30" customFormat="1">
      <c r="A53" s="3" t="s">
        <v>206</v>
      </c>
      <c r="B53" s="26" t="s">
        <v>20</v>
      </c>
      <c r="C53" s="26"/>
      <c r="D53" s="28">
        <v>4500</v>
      </c>
      <c r="E53" s="22"/>
      <c r="F53" s="22"/>
      <c r="G53" s="22"/>
      <c r="H53" s="22"/>
      <c r="I53" s="22"/>
      <c r="J53" s="22"/>
      <c r="K53" s="22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</row>
    <row r="54" spans="1:30" s="30" customFormat="1">
      <c r="A54" s="3" t="s">
        <v>206</v>
      </c>
      <c r="B54" s="26" t="s">
        <v>21</v>
      </c>
      <c r="C54" s="26"/>
      <c r="D54" s="28">
        <v>2000</v>
      </c>
      <c r="E54" s="22"/>
      <c r="F54" s="22"/>
      <c r="G54" s="22"/>
      <c r="H54" s="22"/>
      <c r="I54" s="22"/>
      <c r="J54" s="22"/>
      <c r="K54" s="22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</row>
    <row r="55" spans="1:30" s="30" customFormat="1">
      <c r="A55" s="3" t="s">
        <v>206</v>
      </c>
      <c r="B55" s="26" t="s">
        <v>22</v>
      </c>
      <c r="C55" s="26"/>
      <c r="D55" s="28">
        <v>16500</v>
      </c>
      <c r="E55" s="22"/>
      <c r="F55" s="22"/>
      <c r="G55" s="22"/>
      <c r="H55" s="22"/>
      <c r="I55" s="22"/>
      <c r="J55" s="22"/>
      <c r="K55" s="22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</row>
    <row r="56" spans="1:30" s="30" customFormat="1">
      <c r="A56" s="3" t="s">
        <v>205</v>
      </c>
      <c r="B56" s="26" t="s">
        <v>194</v>
      </c>
      <c r="C56" s="26"/>
      <c r="D56" s="28">
        <v>1500</v>
      </c>
      <c r="E56" s="22"/>
      <c r="F56" s="22"/>
      <c r="G56" s="22"/>
      <c r="H56" s="22"/>
      <c r="I56" s="22"/>
      <c r="J56" s="22"/>
      <c r="K56" s="22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</row>
    <row r="57" spans="1:30" s="30" customFormat="1">
      <c r="A57" s="3" t="s">
        <v>206</v>
      </c>
      <c r="B57" s="38" t="s">
        <v>91</v>
      </c>
      <c r="C57" s="31" t="s">
        <v>220</v>
      </c>
      <c r="D57" s="28">
        <v>500</v>
      </c>
      <c r="E57" s="22"/>
      <c r="F57" s="22"/>
      <c r="G57" s="22"/>
      <c r="H57" s="22"/>
      <c r="I57" s="22"/>
      <c r="J57" s="22"/>
      <c r="K57" s="22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</row>
    <row r="58" spans="1:30" s="30" customFormat="1">
      <c r="A58" s="3" t="s">
        <v>206</v>
      </c>
      <c r="B58" s="38" t="s">
        <v>91</v>
      </c>
      <c r="C58" s="31" t="s">
        <v>221</v>
      </c>
      <c r="D58" s="32">
        <v>300</v>
      </c>
      <c r="E58" s="22"/>
      <c r="F58" s="22"/>
      <c r="G58" s="22"/>
      <c r="H58" s="22"/>
      <c r="I58" s="22"/>
      <c r="J58" s="22"/>
      <c r="K58" s="22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1:30" s="30" customFormat="1" ht="27">
      <c r="A59" s="3" t="s">
        <v>204</v>
      </c>
      <c r="B59" s="26" t="s">
        <v>23</v>
      </c>
      <c r="C59" s="26"/>
      <c r="D59" s="28">
        <v>650</v>
      </c>
      <c r="E59" s="22"/>
      <c r="F59" s="22"/>
      <c r="G59" s="22"/>
      <c r="H59" s="22"/>
      <c r="I59" s="22"/>
      <c r="J59" s="22"/>
      <c r="K59" s="22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</row>
    <row r="60" spans="1:30" s="30" customFormat="1">
      <c r="A60" s="3" t="s">
        <v>206</v>
      </c>
      <c r="B60" s="26" t="s">
        <v>3</v>
      </c>
      <c r="C60" s="26"/>
      <c r="D60" s="28">
        <v>150</v>
      </c>
      <c r="E60" s="22"/>
      <c r="F60" s="22"/>
      <c r="G60" s="22"/>
      <c r="H60" s="22"/>
      <c r="I60" s="22"/>
      <c r="J60" s="22"/>
      <c r="K60" s="22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</row>
    <row r="61" spans="1:30" s="30" customFormat="1">
      <c r="A61" s="3" t="s">
        <v>206</v>
      </c>
      <c r="B61" s="26" t="s">
        <v>4</v>
      </c>
      <c r="C61" s="26"/>
      <c r="D61" s="28">
        <v>1200</v>
      </c>
      <c r="E61" s="22"/>
      <c r="F61" s="22"/>
      <c r="G61" s="22"/>
      <c r="H61" s="22"/>
      <c r="I61" s="22"/>
      <c r="J61" s="22"/>
      <c r="K61" s="22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</row>
    <row r="62" spans="1:30" s="30" customFormat="1">
      <c r="A62" s="3" t="s">
        <v>206</v>
      </c>
      <c r="B62" s="26" t="s">
        <v>246</v>
      </c>
      <c r="C62" s="26" t="s">
        <v>247</v>
      </c>
      <c r="D62" s="28">
        <v>6000</v>
      </c>
      <c r="E62" s="22"/>
      <c r="F62" s="22"/>
      <c r="G62" s="22"/>
      <c r="H62" s="22"/>
      <c r="I62" s="22"/>
      <c r="J62" s="22"/>
      <c r="K62" s="22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</row>
    <row r="63" spans="1:30" s="30" customFormat="1" ht="27">
      <c r="A63" s="3" t="s">
        <v>206</v>
      </c>
      <c r="B63" s="26" t="s">
        <v>36</v>
      </c>
      <c r="C63" s="26"/>
      <c r="D63" s="28">
        <v>600</v>
      </c>
      <c r="E63" s="22"/>
      <c r="F63" s="22"/>
      <c r="G63" s="22"/>
      <c r="H63" s="22"/>
      <c r="I63" s="22"/>
      <c r="J63" s="22"/>
      <c r="K63" s="22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1:30" s="30" customFormat="1" ht="54">
      <c r="A64" s="3" t="s">
        <v>206</v>
      </c>
      <c r="B64" s="26" t="s">
        <v>37</v>
      </c>
      <c r="C64" s="26"/>
      <c r="D64" s="28">
        <v>1000</v>
      </c>
      <c r="E64" s="22"/>
      <c r="F64" s="22"/>
      <c r="G64" s="22"/>
      <c r="H64" s="22"/>
      <c r="I64" s="22"/>
      <c r="J64" s="22"/>
      <c r="K64" s="22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</row>
    <row r="65" spans="1:30" s="30" customFormat="1">
      <c r="A65" s="3" t="s">
        <v>205</v>
      </c>
      <c r="B65" s="26" t="s">
        <v>24</v>
      </c>
      <c r="C65" s="26"/>
      <c r="D65" s="28">
        <v>1000</v>
      </c>
      <c r="E65" s="22"/>
      <c r="F65" s="22"/>
      <c r="G65" s="22"/>
      <c r="H65" s="22"/>
      <c r="I65" s="22"/>
      <c r="J65" s="22"/>
      <c r="K65" s="22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</row>
    <row r="66" spans="1:30" s="30" customFormat="1">
      <c r="A66" s="3" t="s">
        <v>206</v>
      </c>
      <c r="B66" s="26" t="s">
        <v>25</v>
      </c>
      <c r="C66" s="26"/>
      <c r="D66" s="28">
        <v>800</v>
      </c>
      <c r="E66" s="22"/>
      <c r="F66" s="22"/>
      <c r="G66" s="22"/>
      <c r="H66" s="22"/>
      <c r="I66" s="22"/>
      <c r="J66" s="22"/>
      <c r="K66" s="22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</row>
    <row r="67" spans="1:30" s="30" customFormat="1">
      <c r="A67" s="3" t="s">
        <v>206</v>
      </c>
      <c r="B67" s="26" t="s">
        <v>38</v>
      </c>
      <c r="C67" s="26"/>
      <c r="D67" s="28">
        <v>1000</v>
      </c>
      <c r="E67" s="22"/>
      <c r="F67" s="22"/>
      <c r="G67" s="22"/>
      <c r="H67" s="22"/>
      <c r="I67" s="22"/>
      <c r="J67" s="22"/>
      <c r="K67" s="22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</row>
    <row r="68" spans="1:30" s="30" customFormat="1">
      <c r="A68" s="3" t="s">
        <v>205</v>
      </c>
      <c r="B68" s="26" t="s">
        <v>39</v>
      </c>
      <c r="C68" s="26"/>
      <c r="D68" s="28">
        <v>1000</v>
      </c>
      <c r="E68" s="22"/>
      <c r="F68" s="22"/>
      <c r="G68" s="22"/>
      <c r="H68" s="22"/>
      <c r="I68" s="22"/>
      <c r="J68" s="22"/>
      <c r="K68" s="22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</row>
    <row r="69" spans="1:30" s="30" customFormat="1">
      <c r="A69" s="3" t="s">
        <v>206</v>
      </c>
      <c r="B69" s="26" t="s">
        <v>40</v>
      </c>
      <c r="C69" s="26"/>
      <c r="D69" s="28">
        <v>6500</v>
      </c>
      <c r="E69" s="22"/>
      <c r="F69" s="22"/>
      <c r="G69" s="22"/>
      <c r="H69" s="22"/>
      <c r="I69" s="22"/>
      <c r="J69" s="22"/>
      <c r="K69" s="22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</row>
    <row r="70" spans="1:30" s="30" customFormat="1">
      <c r="A70" s="3" t="s">
        <v>206</v>
      </c>
      <c r="B70" s="26" t="s">
        <v>41</v>
      </c>
      <c r="C70" s="26"/>
      <c r="D70" s="28">
        <v>4500</v>
      </c>
      <c r="E70" s="22"/>
      <c r="F70" s="22"/>
      <c r="G70" s="22"/>
      <c r="H70" s="22"/>
      <c r="I70" s="22"/>
      <c r="J70" s="22"/>
      <c r="K70" s="22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</row>
    <row r="71" spans="1:30" s="30" customFormat="1">
      <c r="A71" s="3" t="s">
        <v>206</v>
      </c>
      <c r="B71" s="26" t="s">
        <v>42</v>
      </c>
      <c r="C71" s="26"/>
      <c r="D71" s="28">
        <v>1200</v>
      </c>
      <c r="E71" s="22"/>
      <c r="F71" s="22"/>
      <c r="G71" s="22"/>
      <c r="H71" s="22"/>
      <c r="I71" s="22"/>
      <c r="J71" s="22"/>
      <c r="K71" s="22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</row>
    <row r="72" spans="1:30" s="30" customFormat="1">
      <c r="A72" s="3" t="s">
        <v>206</v>
      </c>
      <c r="B72" s="26" t="s">
        <v>43</v>
      </c>
      <c r="C72" s="31" t="s">
        <v>92</v>
      </c>
      <c r="D72" s="28">
        <v>1000</v>
      </c>
      <c r="E72" s="22"/>
      <c r="F72" s="22"/>
      <c r="G72" s="22"/>
      <c r="H72" s="22"/>
      <c r="I72" s="22"/>
      <c r="J72" s="22"/>
      <c r="K72" s="22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</row>
    <row r="73" spans="1:30" s="30" customFormat="1" ht="27">
      <c r="A73" s="3" t="s">
        <v>206</v>
      </c>
      <c r="B73" s="26" t="s">
        <v>44</v>
      </c>
      <c r="C73" s="26"/>
      <c r="D73" s="28">
        <v>1000</v>
      </c>
      <c r="E73" s="22"/>
      <c r="F73" s="22"/>
      <c r="G73" s="22"/>
      <c r="H73" s="22"/>
      <c r="I73" s="22"/>
      <c r="J73" s="22"/>
      <c r="K73" s="22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</row>
    <row r="74" spans="1:30" s="30" customFormat="1">
      <c r="A74" s="3" t="s">
        <v>205</v>
      </c>
      <c r="B74" s="26" t="s">
        <v>45</v>
      </c>
      <c r="C74" s="26"/>
      <c r="D74" s="28">
        <v>1000</v>
      </c>
      <c r="E74" s="22"/>
      <c r="F74" s="22"/>
      <c r="G74" s="22"/>
      <c r="H74" s="22"/>
      <c r="I74" s="22"/>
      <c r="J74" s="22"/>
      <c r="K74" s="22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</row>
    <row r="75" spans="1:30" s="30" customFormat="1">
      <c r="A75" s="3" t="s">
        <v>206</v>
      </c>
      <c r="B75" s="26" t="s">
        <v>46</v>
      </c>
      <c r="C75" s="26"/>
      <c r="D75" s="28">
        <v>1000</v>
      </c>
      <c r="E75" s="22"/>
      <c r="F75" s="22"/>
      <c r="G75" s="22"/>
      <c r="H75" s="22"/>
      <c r="I75" s="22"/>
      <c r="J75" s="22"/>
      <c r="K75" s="22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</row>
    <row r="76" spans="1:30" s="30" customFormat="1" ht="27">
      <c r="A76" s="3" t="s">
        <v>205</v>
      </c>
      <c r="B76" s="26" t="s">
        <v>47</v>
      </c>
      <c r="C76" s="26"/>
      <c r="D76" s="28">
        <v>1000</v>
      </c>
      <c r="E76" s="22"/>
      <c r="F76" s="22"/>
      <c r="G76" s="22"/>
      <c r="H76" s="22"/>
      <c r="I76" s="22"/>
      <c r="J76" s="22"/>
      <c r="K76" s="22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</row>
    <row r="77" spans="1:30" s="30" customFormat="1">
      <c r="A77" s="3" t="s">
        <v>206</v>
      </c>
      <c r="B77" s="26" t="s">
        <v>26</v>
      </c>
      <c r="C77" s="26"/>
      <c r="D77" s="28">
        <v>1200</v>
      </c>
      <c r="E77" s="22"/>
      <c r="F77" s="22"/>
      <c r="G77" s="22"/>
      <c r="H77" s="22"/>
      <c r="I77" s="22"/>
      <c r="J77" s="22"/>
      <c r="K77" s="22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</row>
    <row r="78" spans="1:30" s="30" customFormat="1" ht="27">
      <c r="A78" s="3" t="s">
        <v>205</v>
      </c>
      <c r="B78" s="26" t="s">
        <v>27</v>
      </c>
      <c r="C78" s="26"/>
      <c r="D78" s="28">
        <v>1000</v>
      </c>
      <c r="E78" s="22"/>
      <c r="F78" s="22"/>
      <c r="G78" s="22"/>
      <c r="H78" s="22"/>
      <c r="I78" s="22"/>
      <c r="J78" s="22"/>
      <c r="K78" s="22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</row>
    <row r="79" spans="1:30" s="30" customFormat="1">
      <c r="A79" s="3" t="s">
        <v>206</v>
      </c>
      <c r="B79" s="26" t="s">
        <v>48</v>
      </c>
      <c r="C79" s="26"/>
      <c r="D79" s="28">
        <v>5500</v>
      </c>
      <c r="E79" s="22"/>
      <c r="F79" s="22"/>
      <c r="G79" s="22"/>
      <c r="H79" s="22"/>
      <c r="I79" s="22"/>
      <c r="J79" s="22"/>
      <c r="K79" s="22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</row>
    <row r="80" spans="1:30" s="33" customFormat="1">
      <c r="A80" s="3" t="s">
        <v>206</v>
      </c>
      <c r="B80" s="26" t="s">
        <v>49</v>
      </c>
      <c r="C80" s="26"/>
      <c r="D80" s="28">
        <v>2600</v>
      </c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</row>
    <row r="81" spans="1:30" s="33" customFormat="1">
      <c r="A81" s="3" t="s">
        <v>206</v>
      </c>
      <c r="B81" s="26" t="s">
        <v>50</v>
      </c>
      <c r="C81" s="26"/>
      <c r="D81" s="28">
        <v>410</v>
      </c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</row>
    <row r="82" spans="1:30" s="33" customFormat="1">
      <c r="A82" s="3" t="s">
        <v>206</v>
      </c>
      <c r="B82" s="26" t="s">
        <v>51</v>
      </c>
      <c r="C82" s="26"/>
      <c r="D82" s="28">
        <v>100</v>
      </c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spans="1:30" s="33" customFormat="1">
      <c r="A83" s="3" t="s">
        <v>206</v>
      </c>
      <c r="B83" s="26" t="s">
        <v>52</v>
      </c>
      <c r="C83" s="26"/>
      <c r="D83" s="28">
        <v>300</v>
      </c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spans="1:30" s="33" customFormat="1">
      <c r="A84" s="3" t="s">
        <v>193</v>
      </c>
      <c r="B84" s="26" t="s">
        <v>53</v>
      </c>
      <c r="C84" s="26"/>
      <c r="D84" s="28">
        <v>1000</v>
      </c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</row>
    <row r="85" spans="1:30" s="33" customFormat="1">
      <c r="A85" s="3" t="s">
        <v>206</v>
      </c>
      <c r="B85" s="26" t="s">
        <v>195</v>
      </c>
      <c r="C85" s="31" t="s">
        <v>92</v>
      </c>
      <c r="D85" s="28">
        <v>300</v>
      </c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pans="1:30" s="33" customFormat="1">
      <c r="A86" s="3" t="s">
        <v>206</v>
      </c>
      <c r="B86" s="26" t="s">
        <v>196</v>
      </c>
      <c r="C86" s="26"/>
      <c r="D86" s="28">
        <v>10000</v>
      </c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</row>
    <row r="87" spans="1:30" s="33" customFormat="1" ht="27">
      <c r="A87" s="3" t="s">
        <v>205</v>
      </c>
      <c r="B87" s="26" t="s">
        <v>202</v>
      </c>
      <c r="C87" s="26"/>
      <c r="D87" s="28">
        <v>600</v>
      </c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pans="1:30" ht="27">
      <c r="A88" s="3" t="s">
        <v>205</v>
      </c>
      <c r="B88" s="26" t="s">
        <v>93</v>
      </c>
      <c r="C88" s="26"/>
      <c r="D88" s="28">
        <v>600</v>
      </c>
    </row>
    <row r="89" spans="1:30">
      <c r="A89" s="3" t="s">
        <v>203</v>
      </c>
      <c r="B89" s="26" t="s">
        <v>223</v>
      </c>
      <c r="C89" s="26" t="s">
        <v>224</v>
      </c>
      <c r="D89" s="28">
        <v>500</v>
      </c>
    </row>
    <row r="90" spans="1:30">
      <c r="A90" s="3" t="s">
        <v>204</v>
      </c>
      <c r="B90" s="26" t="s">
        <v>223</v>
      </c>
      <c r="C90" s="26" t="s">
        <v>224</v>
      </c>
      <c r="D90" s="28">
        <v>500</v>
      </c>
    </row>
    <row r="91" spans="1:30">
      <c r="A91" s="3" t="s">
        <v>204</v>
      </c>
      <c r="B91" s="26" t="s">
        <v>222</v>
      </c>
      <c r="C91" s="26" t="s">
        <v>225</v>
      </c>
      <c r="D91" s="28">
        <v>10000</v>
      </c>
    </row>
    <row r="92" spans="1:30">
      <c r="A92" s="3" t="s">
        <v>209</v>
      </c>
      <c r="B92" s="26" t="s">
        <v>209</v>
      </c>
      <c r="C92" s="26" t="s">
        <v>227</v>
      </c>
      <c r="D92" s="28">
        <v>6000</v>
      </c>
    </row>
    <row r="93" spans="1:30" ht="13.5" customHeight="1">
      <c r="A93" s="3" t="s">
        <v>208</v>
      </c>
      <c r="B93" s="47" t="s">
        <v>228</v>
      </c>
      <c r="C93" s="26" t="s">
        <v>229</v>
      </c>
      <c r="D93" s="28">
        <v>10000</v>
      </c>
    </row>
    <row r="94" spans="1:30">
      <c r="A94" s="3" t="s">
        <v>230</v>
      </c>
      <c r="B94" s="46" t="s">
        <v>231</v>
      </c>
      <c r="C94" s="26"/>
      <c r="D94" s="28">
        <v>2000</v>
      </c>
    </row>
    <row r="95" spans="1:30">
      <c r="A95" s="3" t="s">
        <v>230</v>
      </c>
      <c r="B95" s="46" t="s">
        <v>232</v>
      </c>
      <c r="C95" s="26"/>
      <c r="D95" s="28">
        <v>20000</v>
      </c>
    </row>
    <row r="96" spans="1:30">
      <c r="A96" s="3" t="s">
        <v>230</v>
      </c>
      <c r="B96" s="46" t="s">
        <v>233</v>
      </c>
      <c r="C96" s="26"/>
      <c r="D96" s="28">
        <v>80000</v>
      </c>
    </row>
    <row r="97" spans="1:4">
      <c r="A97" s="66" t="s">
        <v>94</v>
      </c>
      <c r="B97" s="67"/>
      <c r="C97" s="67"/>
      <c r="D97" s="68"/>
    </row>
    <row r="98" spans="1:4" ht="13.5" customHeight="1">
      <c r="A98" s="69" t="s">
        <v>234</v>
      </c>
      <c r="B98" s="70"/>
      <c r="C98" s="70"/>
      <c r="D98" s="71"/>
    </row>
  </sheetData>
  <mergeCells count="8">
    <mergeCell ref="A97:D97"/>
    <mergeCell ref="A98:D98"/>
    <mergeCell ref="A36:B36"/>
    <mergeCell ref="A37:B37"/>
    <mergeCell ref="A28:C28"/>
    <mergeCell ref="A29:C29"/>
    <mergeCell ref="A34:B34"/>
    <mergeCell ref="A35:B35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I97"/>
  <sheetViews>
    <sheetView workbookViewId="0">
      <selection activeCell="C4" sqref="C4"/>
    </sheetView>
  </sheetViews>
  <sheetFormatPr defaultColWidth="10.28515625" defaultRowHeight="13.5"/>
  <cols>
    <col min="1" max="1" width="17.42578125" style="1" customWidth="1"/>
    <col min="2" max="2" width="35.28515625" style="1" customWidth="1"/>
    <col min="3" max="3" width="36.140625" style="1" customWidth="1"/>
    <col min="4" max="4" width="17.85546875" style="17" customWidth="1"/>
    <col min="5" max="35" width="11.140625" style="17" customWidth="1"/>
    <col min="36" max="16384" width="10.28515625" style="1"/>
  </cols>
  <sheetData>
    <row r="1" spans="1:35" ht="40.5">
      <c r="A1" s="10" t="s">
        <v>72</v>
      </c>
      <c r="B1" s="10" t="s">
        <v>73</v>
      </c>
      <c r="C1" s="10" t="s">
        <v>74</v>
      </c>
      <c r="D1" s="18" t="s">
        <v>75</v>
      </c>
      <c r="E1" s="4" t="s">
        <v>0</v>
      </c>
      <c r="F1" s="4" t="s">
        <v>95</v>
      </c>
      <c r="G1" s="4" t="s">
        <v>96</v>
      </c>
      <c r="H1" s="4" t="s">
        <v>104</v>
      </c>
      <c r="I1" s="4" t="s">
        <v>97</v>
      </c>
      <c r="J1" s="4" t="s">
        <v>98</v>
      </c>
      <c r="K1" s="4" t="s">
        <v>105</v>
      </c>
      <c r="L1" s="4" t="s">
        <v>1</v>
      </c>
      <c r="M1" s="4" t="s">
        <v>2</v>
      </c>
      <c r="N1" s="4" t="s">
        <v>6</v>
      </c>
      <c r="O1" s="4" t="s">
        <v>7</v>
      </c>
      <c r="P1" s="4" t="s">
        <v>8</v>
      </c>
      <c r="Q1" s="4" t="s">
        <v>9</v>
      </c>
      <c r="R1" s="4" t="s">
        <v>57</v>
      </c>
      <c r="S1" s="4" t="s">
        <v>28</v>
      </c>
      <c r="T1" s="4" t="s">
        <v>29</v>
      </c>
      <c r="U1" s="4" t="s">
        <v>30</v>
      </c>
      <c r="V1" s="4" t="s">
        <v>31</v>
      </c>
      <c r="W1" s="4" t="s">
        <v>32</v>
      </c>
      <c r="X1" s="4" t="s">
        <v>33</v>
      </c>
      <c r="Y1" s="4" t="s">
        <v>34</v>
      </c>
      <c r="Z1" s="4" t="s">
        <v>35</v>
      </c>
      <c r="AA1" s="4" t="s">
        <v>180</v>
      </c>
      <c r="AB1" s="4" t="s">
        <v>181</v>
      </c>
      <c r="AC1" s="4" t="s">
        <v>182</v>
      </c>
      <c r="AD1" s="4" t="s">
        <v>183</v>
      </c>
      <c r="AE1" s="4" t="s">
        <v>175</v>
      </c>
      <c r="AF1" s="4" t="s">
        <v>184</v>
      </c>
      <c r="AG1" s="4" t="s">
        <v>185</v>
      </c>
      <c r="AH1" s="4" t="s">
        <v>211</v>
      </c>
      <c r="AI1" s="1"/>
    </row>
    <row r="2" spans="1:35" s="33" customFormat="1">
      <c r="A2" s="2" t="s">
        <v>203</v>
      </c>
      <c r="B2" s="25" t="s">
        <v>58</v>
      </c>
      <c r="C2" s="25" t="s">
        <v>70</v>
      </c>
      <c r="D2" s="34">
        <f>SUM(E2:AG2)</f>
        <v>249200</v>
      </c>
      <c r="E2" s="34">
        <v>12300</v>
      </c>
      <c r="F2" s="34">
        <v>9300</v>
      </c>
      <c r="G2" s="34">
        <v>5900</v>
      </c>
      <c r="H2" s="34">
        <v>5900</v>
      </c>
      <c r="I2" s="34">
        <v>9300</v>
      </c>
      <c r="J2" s="34">
        <v>6100</v>
      </c>
      <c r="K2" s="34">
        <v>6100</v>
      </c>
      <c r="L2" s="34">
        <v>9300</v>
      </c>
      <c r="M2" s="34">
        <v>9300</v>
      </c>
      <c r="N2" s="34">
        <v>9300</v>
      </c>
      <c r="O2" s="34">
        <v>9300</v>
      </c>
      <c r="P2" s="34">
        <v>9300</v>
      </c>
      <c r="Q2" s="34">
        <v>9300</v>
      </c>
      <c r="R2" s="34">
        <v>9300</v>
      </c>
      <c r="S2" s="34">
        <v>9300</v>
      </c>
      <c r="T2" s="34">
        <v>9300</v>
      </c>
      <c r="U2" s="34">
        <v>9300</v>
      </c>
      <c r="V2" s="34">
        <v>9300</v>
      </c>
      <c r="W2" s="34">
        <v>9300</v>
      </c>
      <c r="X2" s="34">
        <v>9300</v>
      </c>
      <c r="Y2" s="34">
        <v>9300</v>
      </c>
      <c r="Z2" s="34">
        <v>9300</v>
      </c>
      <c r="AA2" s="34">
        <v>9300</v>
      </c>
      <c r="AB2" s="34">
        <v>9300</v>
      </c>
      <c r="AC2" s="34">
        <v>9300</v>
      </c>
      <c r="AD2" s="34">
        <v>9300</v>
      </c>
      <c r="AE2" s="34">
        <v>9300</v>
      </c>
      <c r="AF2" s="34">
        <v>4300</v>
      </c>
      <c r="AG2" s="34">
        <v>4000</v>
      </c>
      <c r="AH2" s="34">
        <v>4200</v>
      </c>
    </row>
    <row r="3" spans="1:35" s="33" customFormat="1">
      <c r="A3" s="2" t="s">
        <v>204</v>
      </c>
      <c r="B3" s="38" t="s">
        <v>60</v>
      </c>
      <c r="C3" s="25" t="s">
        <v>71</v>
      </c>
      <c r="D3" s="34">
        <f t="shared" ref="D3:D22" si="0">SUM(E3:AG3)</f>
        <v>135300</v>
      </c>
      <c r="E3" s="34">
        <v>6600</v>
      </c>
      <c r="F3" s="34">
        <v>5100</v>
      </c>
      <c r="G3" s="34">
        <v>2800</v>
      </c>
      <c r="H3" s="34">
        <v>2800</v>
      </c>
      <c r="I3" s="34">
        <v>5250</v>
      </c>
      <c r="J3" s="34">
        <v>2800</v>
      </c>
      <c r="K3" s="34">
        <v>2800</v>
      </c>
      <c r="L3" s="34">
        <v>5250</v>
      </c>
      <c r="M3" s="34">
        <v>5250</v>
      </c>
      <c r="N3" s="34">
        <v>5250</v>
      </c>
      <c r="O3" s="34">
        <v>5250</v>
      </c>
      <c r="P3" s="34">
        <v>5250</v>
      </c>
      <c r="Q3" s="34">
        <v>5250</v>
      </c>
      <c r="R3" s="34">
        <v>5250</v>
      </c>
      <c r="S3" s="34">
        <v>5250</v>
      </c>
      <c r="T3" s="34">
        <v>5250</v>
      </c>
      <c r="U3" s="34">
        <v>5250</v>
      </c>
      <c r="V3" s="34">
        <v>5250</v>
      </c>
      <c r="W3" s="34">
        <v>5250</v>
      </c>
      <c r="X3" s="34">
        <v>5250</v>
      </c>
      <c r="Y3" s="34">
        <v>5250</v>
      </c>
      <c r="Z3" s="34">
        <v>5250</v>
      </c>
      <c r="AA3" s="34">
        <v>5250</v>
      </c>
      <c r="AB3" s="34">
        <v>5250</v>
      </c>
      <c r="AC3" s="34">
        <v>5250</v>
      </c>
      <c r="AD3" s="34">
        <v>5250</v>
      </c>
      <c r="AE3" s="34">
        <v>5250</v>
      </c>
      <c r="AF3" s="34">
        <v>1150</v>
      </c>
      <c r="AG3" s="34">
        <v>1000</v>
      </c>
      <c r="AH3" s="34">
        <v>5000</v>
      </c>
    </row>
    <row r="4" spans="1:35" s="33" customFormat="1" ht="40.5">
      <c r="A4" s="2" t="s">
        <v>204</v>
      </c>
      <c r="B4" s="38" t="s">
        <v>256</v>
      </c>
      <c r="C4" s="48" t="s">
        <v>258</v>
      </c>
      <c r="D4" s="34">
        <f t="shared" si="0"/>
        <v>10000</v>
      </c>
      <c r="E4" s="34">
        <f>SUM(E5:E6)</f>
        <v>0</v>
      </c>
      <c r="F4" s="34">
        <f t="shared" ref="F4:AH4" si="1">SUM(F5:F6)</f>
        <v>1000</v>
      </c>
      <c r="G4" s="34">
        <f t="shared" si="1"/>
        <v>0</v>
      </c>
      <c r="H4" s="34">
        <f t="shared" si="1"/>
        <v>500</v>
      </c>
      <c r="I4" s="34">
        <f t="shared" si="1"/>
        <v>1000</v>
      </c>
      <c r="J4" s="34">
        <f t="shared" si="1"/>
        <v>0</v>
      </c>
      <c r="K4" s="34">
        <f t="shared" si="1"/>
        <v>0</v>
      </c>
      <c r="L4" s="34">
        <f t="shared" si="1"/>
        <v>1000</v>
      </c>
      <c r="M4" s="34">
        <f t="shared" si="1"/>
        <v>1000</v>
      </c>
      <c r="N4" s="34">
        <f t="shared" si="1"/>
        <v>1000</v>
      </c>
      <c r="O4" s="34">
        <f t="shared" si="1"/>
        <v>0</v>
      </c>
      <c r="P4" s="34">
        <f t="shared" si="1"/>
        <v>500</v>
      </c>
      <c r="Q4" s="34">
        <f t="shared" si="1"/>
        <v>0</v>
      </c>
      <c r="R4" s="34">
        <f t="shared" si="1"/>
        <v>500</v>
      </c>
      <c r="S4" s="34">
        <f t="shared" si="1"/>
        <v>0</v>
      </c>
      <c r="T4" s="34">
        <f t="shared" si="1"/>
        <v>500</v>
      </c>
      <c r="U4" s="34">
        <f t="shared" si="1"/>
        <v>0</v>
      </c>
      <c r="V4" s="34">
        <f t="shared" si="1"/>
        <v>500</v>
      </c>
      <c r="W4" s="34">
        <f t="shared" si="1"/>
        <v>0</v>
      </c>
      <c r="X4" s="34">
        <f t="shared" si="1"/>
        <v>500</v>
      </c>
      <c r="Y4" s="34">
        <f t="shared" si="1"/>
        <v>0</v>
      </c>
      <c r="Z4" s="34">
        <f t="shared" si="1"/>
        <v>500</v>
      </c>
      <c r="AA4" s="34">
        <f t="shared" si="1"/>
        <v>500</v>
      </c>
      <c r="AB4" s="34">
        <f t="shared" si="1"/>
        <v>0</v>
      </c>
      <c r="AC4" s="34">
        <f t="shared" si="1"/>
        <v>500</v>
      </c>
      <c r="AD4" s="34">
        <f t="shared" si="1"/>
        <v>0</v>
      </c>
      <c r="AE4" s="34">
        <f t="shared" si="1"/>
        <v>500</v>
      </c>
      <c r="AF4" s="34">
        <f t="shared" si="1"/>
        <v>0</v>
      </c>
      <c r="AG4" s="34">
        <f t="shared" si="1"/>
        <v>0</v>
      </c>
      <c r="AH4" s="34">
        <f t="shared" si="1"/>
        <v>0</v>
      </c>
    </row>
    <row r="5" spans="1:35" s="105" customFormat="1" ht="40.5">
      <c r="A5" s="101" t="s">
        <v>204</v>
      </c>
      <c r="B5" s="97" t="s">
        <v>257</v>
      </c>
      <c r="C5" s="98" t="s">
        <v>258</v>
      </c>
      <c r="D5" s="102">
        <f t="shared" si="0"/>
        <v>6000</v>
      </c>
      <c r="E5" s="102">
        <v>0</v>
      </c>
      <c r="F5" s="102">
        <v>600</v>
      </c>
      <c r="G5" s="102">
        <v>0</v>
      </c>
      <c r="H5" s="102">
        <v>300</v>
      </c>
      <c r="I5" s="102">
        <v>600</v>
      </c>
      <c r="J5" s="102">
        <v>0</v>
      </c>
      <c r="K5" s="102">
        <v>0</v>
      </c>
      <c r="L5" s="102">
        <v>600</v>
      </c>
      <c r="M5" s="102">
        <v>600</v>
      </c>
      <c r="N5" s="102">
        <v>600</v>
      </c>
      <c r="O5" s="102">
        <v>0</v>
      </c>
      <c r="P5" s="102">
        <v>300</v>
      </c>
      <c r="Q5" s="102">
        <v>0</v>
      </c>
      <c r="R5" s="102">
        <v>300</v>
      </c>
      <c r="S5" s="102">
        <v>0</v>
      </c>
      <c r="T5" s="102">
        <v>300</v>
      </c>
      <c r="U5" s="102">
        <v>0</v>
      </c>
      <c r="V5" s="102">
        <v>300</v>
      </c>
      <c r="W5" s="102">
        <v>0</v>
      </c>
      <c r="X5" s="102">
        <v>300</v>
      </c>
      <c r="Y5" s="102">
        <v>0</v>
      </c>
      <c r="Z5" s="102">
        <v>300</v>
      </c>
      <c r="AA5" s="102">
        <v>300</v>
      </c>
      <c r="AB5" s="102">
        <v>0</v>
      </c>
      <c r="AC5" s="102">
        <v>300</v>
      </c>
      <c r="AD5" s="102">
        <v>0</v>
      </c>
      <c r="AE5" s="102">
        <v>300</v>
      </c>
      <c r="AF5" s="102">
        <v>0</v>
      </c>
      <c r="AG5" s="102">
        <v>0</v>
      </c>
      <c r="AH5" s="102">
        <v>0</v>
      </c>
    </row>
    <row r="6" spans="1:35" s="105" customFormat="1" ht="54">
      <c r="A6" s="101" t="s">
        <v>205</v>
      </c>
      <c r="B6" s="97" t="s">
        <v>214</v>
      </c>
      <c r="C6" s="98" t="s">
        <v>245</v>
      </c>
      <c r="D6" s="102">
        <f t="shared" si="0"/>
        <v>4000</v>
      </c>
      <c r="E6" s="102">
        <v>0</v>
      </c>
      <c r="F6" s="102">
        <v>400</v>
      </c>
      <c r="G6" s="102">
        <v>0</v>
      </c>
      <c r="H6" s="102">
        <v>200</v>
      </c>
      <c r="I6" s="102">
        <v>400</v>
      </c>
      <c r="J6" s="102">
        <v>0</v>
      </c>
      <c r="K6" s="102">
        <v>0</v>
      </c>
      <c r="L6" s="102">
        <v>400</v>
      </c>
      <c r="M6" s="102">
        <v>400</v>
      </c>
      <c r="N6" s="102">
        <v>400</v>
      </c>
      <c r="O6" s="102">
        <v>0</v>
      </c>
      <c r="P6" s="102">
        <v>200</v>
      </c>
      <c r="Q6" s="102">
        <v>0</v>
      </c>
      <c r="R6" s="102">
        <v>200</v>
      </c>
      <c r="S6" s="102">
        <v>0</v>
      </c>
      <c r="T6" s="102">
        <v>200</v>
      </c>
      <c r="U6" s="102">
        <v>0</v>
      </c>
      <c r="V6" s="102">
        <v>200</v>
      </c>
      <c r="W6" s="102">
        <v>0</v>
      </c>
      <c r="X6" s="102">
        <v>200</v>
      </c>
      <c r="Y6" s="102">
        <v>0</v>
      </c>
      <c r="Z6" s="102">
        <v>200</v>
      </c>
      <c r="AA6" s="102">
        <v>200</v>
      </c>
      <c r="AB6" s="102">
        <v>0</v>
      </c>
      <c r="AC6" s="102">
        <v>200</v>
      </c>
      <c r="AD6" s="102">
        <v>0</v>
      </c>
      <c r="AE6" s="102">
        <v>200</v>
      </c>
      <c r="AF6" s="102">
        <v>0</v>
      </c>
      <c r="AG6" s="102">
        <v>0</v>
      </c>
      <c r="AH6" s="102">
        <v>0</v>
      </c>
    </row>
    <row r="7" spans="1:35" s="33" customFormat="1">
      <c r="A7" s="2" t="s">
        <v>206</v>
      </c>
      <c r="B7" s="11" t="s">
        <v>167</v>
      </c>
      <c r="C7" s="14"/>
      <c r="D7" s="34">
        <f t="shared" si="0"/>
        <v>8400</v>
      </c>
      <c r="E7" s="34">
        <v>300</v>
      </c>
      <c r="F7" s="34">
        <v>600</v>
      </c>
      <c r="G7" s="34">
        <v>0</v>
      </c>
      <c r="H7" s="34">
        <v>0</v>
      </c>
      <c r="I7" s="34">
        <v>600</v>
      </c>
      <c r="J7" s="34">
        <v>0</v>
      </c>
      <c r="K7" s="34">
        <v>0</v>
      </c>
      <c r="L7" s="34">
        <v>600</v>
      </c>
      <c r="M7" s="34">
        <v>600</v>
      </c>
      <c r="N7" s="34">
        <v>600</v>
      </c>
      <c r="O7" s="34">
        <v>300</v>
      </c>
      <c r="P7" s="34">
        <v>300</v>
      </c>
      <c r="Q7" s="34">
        <v>300</v>
      </c>
      <c r="R7" s="34">
        <v>300</v>
      </c>
      <c r="S7" s="34">
        <v>300</v>
      </c>
      <c r="T7" s="34">
        <v>300</v>
      </c>
      <c r="U7" s="34">
        <v>300</v>
      </c>
      <c r="V7" s="34">
        <v>300</v>
      </c>
      <c r="W7" s="34">
        <v>300</v>
      </c>
      <c r="X7" s="34">
        <v>300</v>
      </c>
      <c r="Y7" s="34">
        <v>300</v>
      </c>
      <c r="Z7" s="34">
        <v>300</v>
      </c>
      <c r="AA7" s="34">
        <v>300</v>
      </c>
      <c r="AB7" s="34">
        <v>300</v>
      </c>
      <c r="AC7" s="34">
        <v>300</v>
      </c>
      <c r="AD7" s="34">
        <v>300</v>
      </c>
      <c r="AE7" s="34">
        <v>300</v>
      </c>
      <c r="AF7" s="34">
        <v>0</v>
      </c>
      <c r="AG7" s="34">
        <v>0</v>
      </c>
      <c r="AH7" s="34">
        <v>300</v>
      </c>
    </row>
    <row r="8" spans="1:35" s="33" customFormat="1">
      <c r="A8" s="2" t="s">
        <v>206</v>
      </c>
      <c r="B8" s="11" t="s">
        <v>162</v>
      </c>
      <c r="C8" s="14" t="s">
        <v>238</v>
      </c>
      <c r="D8" s="34">
        <f t="shared" si="0"/>
        <v>11070</v>
      </c>
      <c r="E8" s="34">
        <v>410</v>
      </c>
      <c r="F8" s="34">
        <v>410</v>
      </c>
      <c r="G8" s="34">
        <v>410</v>
      </c>
      <c r="H8" s="34">
        <v>410</v>
      </c>
      <c r="I8" s="34">
        <v>410</v>
      </c>
      <c r="J8" s="34">
        <v>410</v>
      </c>
      <c r="K8" s="34">
        <v>410</v>
      </c>
      <c r="L8" s="34">
        <v>410</v>
      </c>
      <c r="M8" s="34">
        <v>410</v>
      </c>
      <c r="N8" s="34">
        <v>410</v>
      </c>
      <c r="O8" s="34">
        <v>410</v>
      </c>
      <c r="P8" s="34">
        <v>410</v>
      </c>
      <c r="Q8" s="34">
        <v>410</v>
      </c>
      <c r="R8" s="34">
        <v>410</v>
      </c>
      <c r="S8" s="34">
        <v>410</v>
      </c>
      <c r="T8" s="34">
        <v>410</v>
      </c>
      <c r="U8" s="34">
        <v>410</v>
      </c>
      <c r="V8" s="34">
        <v>410</v>
      </c>
      <c r="W8" s="34">
        <v>410</v>
      </c>
      <c r="X8" s="34">
        <v>410</v>
      </c>
      <c r="Y8" s="34">
        <v>410</v>
      </c>
      <c r="Z8" s="34">
        <v>410</v>
      </c>
      <c r="AA8" s="34">
        <v>410</v>
      </c>
      <c r="AB8" s="34">
        <v>410</v>
      </c>
      <c r="AC8" s="34">
        <v>410</v>
      </c>
      <c r="AD8" s="34">
        <v>410</v>
      </c>
      <c r="AE8" s="34">
        <v>410</v>
      </c>
      <c r="AF8" s="34">
        <v>0</v>
      </c>
      <c r="AG8" s="34">
        <v>0</v>
      </c>
      <c r="AH8" s="34">
        <v>410</v>
      </c>
    </row>
    <row r="9" spans="1:35" s="33" customFormat="1">
      <c r="A9" s="2" t="s">
        <v>206</v>
      </c>
      <c r="B9" s="11" t="s">
        <v>163</v>
      </c>
      <c r="C9" s="14"/>
      <c r="D9" s="34">
        <f t="shared" si="0"/>
        <v>62100</v>
      </c>
      <c r="E9" s="34">
        <v>2300</v>
      </c>
      <c r="F9" s="34">
        <v>2300</v>
      </c>
      <c r="G9" s="34">
        <v>2300</v>
      </c>
      <c r="H9" s="34">
        <v>2300</v>
      </c>
      <c r="I9" s="34">
        <v>2300</v>
      </c>
      <c r="J9" s="34">
        <v>2300</v>
      </c>
      <c r="K9" s="34">
        <v>2300</v>
      </c>
      <c r="L9" s="34">
        <v>2300</v>
      </c>
      <c r="M9" s="34">
        <v>2300</v>
      </c>
      <c r="N9" s="34">
        <v>2300</v>
      </c>
      <c r="O9" s="34">
        <v>2300</v>
      </c>
      <c r="P9" s="34">
        <v>2300</v>
      </c>
      <c r="Q9" s="34">
        <v>2300</v>
      </c>
      <c r="R9" s="34">
        <v>2300</v>
      </c>
      <c r="S9" s="34">
        <v>2300</v>
      </c>
      <c r="T9" s="34">
        <v>2300</v>
      </c>
      <c r="U9" s="34">
        <v>2300</v>
      </c>
      <c r="V9" s="34">
        <v>2300</v>
      </c>
      <c r="W9" s="34">
        <v>2300</v>
      </c>
      <c r="X9" s="34">
        <v>2300</v>
      </c>
      <c r="Y9" s="34">
        <v>2300</v>
      </c>
      <c r="Z9" s="34">
        <v>2300</v>
      </c>
      <c r="AA9" s="34">
        <v>2300</v>
      </c>
      <c r="AB9" s="34">
        <v>2300</v>
      </c>
      <c r="AC9" s="34">
        <v>2300</v>
      </c>
      <c r="AD9" s="34">
        <v>2300</v>
      </c>
      <c r="AE9" s="34">
        <v>2300</v>
      </c>
      <c r="AF9" s="34">
        <v>0</v>
      </c>
      <c r="AG9" s="34">
        <v>0</v>
      </c>
      <c r="AH9" s="34">
        <v>2300</v>
      </c>
    </row>
    <row r="10" spans="1:35" s="33" customFormat="1">
      <c r="A10" s="2" t="s">
        <v>206</v>
      </c>
      <c r="B10" s="11" t="s">
        <v>178</v>
      </c>
      <c r="C10" s="14" t="s">
        <v>254</v>
      </c>
      <c r="D10" s="34">
        <f t="shared" si="0"/>
        <v>6000</v>
      </c>
      <c r="E10" s="34">
        <v>600</v>
      </c>
      <c r="F10" s="34">
        <v>600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600</v>
      </c>
      <c r="M10" s="34">
        <v>0</v>
      </c>
      <c r="N10" s="34">
        <v>0</v>
      </c>
      <c r="O10" s="34">
        <v>600</v>
      </c>
      <c r="P10" s="34">
        <v>0</v>
      </c>
      <c r="Q10" s="34">
        <v>0</v>
      </c>
      <c r="R10" s="34">
        <v>600</v>
      </c>
      <c r="S10" s="34">
        <v>0</v>
      </c>
      <c r="T10" s="34">
        <v>0</v>
      </c>
      <c r="U10" s="34">
        <v>600</v>
      </c>
      <c r="V10" s="34">
        <v>0</v>
      </c>
      <c r="W10" s="34">
        <v>0</v>
      </c>
      <c r="X10" s="34">
        <v>600</v>
      </c>
      <c r="Y10" s="34">
        <v>0</v>
      </c>
      <c r="Z10" s="34">
        <v>0</v>
      </c>
      <c r="AA10" s="34">
        <v>600</v>
      </c>
      <c r="AB10" s="34">
        <v>600</v>
      </c>
      <c r="AC10" s="34">
        <v>0</v>
      </c>
      <c r="AD10" s="34">
        <v>0</v>
      </c>
      <c r="AE10" s="34">
        <v>600</v>
      </c>
      <c r="AF10" s="34">
        <v>0</v>
      </c>
      <c r="AG10" s="34">
        <v>0</v>
      </c>
      <c r="AH10" s="34">
        <v>600</v>
      </c>
    </row>
    <row r="11" spans="1:35" s="33" customFormat="1">
      <c r="A11" s="2" t="s">
        <v>206</v>
      </c>
      <c r="B11" s="11" t="s">
        <v>186</v>
      </c>
      <c r="C11" s="14"/>
      <c r="D11" s="34">
        <f t="shared" si="0"/>
        <v>6000</v>
      </c>
      <c r="E11" s="34">
        <v>600</v>
      </c>
      <c r="F11" s="34">
        <v>600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600</v>
      </c>
      <c r="M11" s="34">
        <v>0</v>
      </c>
      <c r="N11" s="34">
        <v>0</v>
      </c>
      <c r="O11" s="34">
        <v>600</v>
      </c>
      <c r="P11" s="34">
        <v>0</v>
      </c>
      <c r="Q11" s="34">
        <v>0</v>
      </c>
      <c r="R11" s="34">
        <v>600</v>
      </c>
      <c r="S11" s="34">
        <v>0</v>
      </c>
      <c r="T11" s="34">
        <v>0</v>
      </c>
      <c r="U11" s="34">
        <v>600</v>
      </c>
      <c r="V11" s="34">
        <v>0</v>
      </c>
      <c r="W11" s="34">
        <v>0</v>
      </c>
      <c r="X11" s="34">
        <v>600</v>
      </c>
      <c r="Y11" s="34">
        <v>0</v>
      </c>
      <c r="Z11" s="34">
        <v>0</v>
      </c>
      <c r="AA11" s="34">
        <v>600</v>
      </c>
      <c r="AB11" s="34">
        <v>600</v>
      </c>
      <c r="AC11" s="34">
        <v>0</v>
      </c>
      <c r="AD11" s="34">
        <v>0</v>
      </c>
      <c r="AE11" s="34">
        <v>600</v>
      </c>
      <c r="AF11" s="34">
        <v>0</v>
      </c>
      <c r="AG11" s="34">
        <v>0</v>
      </c>
      <c r="AH11" s="34">
        <v>600</v>
      </c>
    </row>
    <row r="12" spans="1:35" s="33" customFormat="1">
      <c r="A12" s="2" t="s">
        <v>206</v>
      </c>
      <c r="B12" s="11" t="s">
        <v>187</v>
      </c>
      <c r="C12" s="14"/>
      <c r="D12" s="34">
        <f t="shared" si="0"/>
        <v>6900</v>
      </c>
      <c r="E12" s="34">
        <v>300</v>
      </c>
      <c r="F12" s="34">
        <v>300</v>
      </c>
      <c r="G12" s="34">
        <v>0</v>
      </c>
      <c r="H12" s="34">
        <v>0</v>
      </c>
      <c r="I12" s="34">
        <v>300</v>
      </c>
      <c r="J12" s="34">
        <v>0</v>
      </c>
      <c r="K12" s="34">
        <v>0</v>
      </c>
      <c r="L12" s="34">
        <v>300</v>
      </c>
      <c r="M12" s="34">
        <v>300</v>
      </c>
      <c r="N12" s="34">
        <v>300</v>
      </c>
      <c r="O12" s="34">
        <v>300</v>
      </c>
      <c r="P12" s="34">
        <v>300</v>
      </c>
      <c r="Q12" s="34">
        <v>300</v>
      </c>
      <c r="R12" s="34">
        <v>300</v>
      </c>
      <c r="S12" s="34">
        <v>300</v>
      </c>
      <c r="T12" s="34">
        <v>300</v>
      </c>
      <c r="U12" s="34">
        <v>300</v>
      </c>
      <c r="V12" s="34">
        <v>300</v>
      </c>
      <c r="W12" s="34">
        <v>300</v>
      </c>
      <c r="X12" s="34">
        <v>300</v>
      </c>
      <c r="Y12" s="34">
        <v>300</v>
      </c>
      <c r="Z12" s="34">
        <v>300</v>
      </c>
      <c r="AA12" s="34">
        <v>300</v>
      </c>
      <c r="AB12" s="34">
        <v>300</v>
      </c>
      <c r="AC12" s="34">
        <v>300</v>
      </c>
      <c r="AD12" s="34">
        <v>300</v>
      </c>
      <c r="AE12" s="34">
        <v>300</v>
      </c>
      <c r="AF12" s="34">
        <v>0</v>
      </c>
      <c r="AG12" s="34">
        <v>0</v>
      </c>
      <c r="AH12" s="34">
        <v>300</v>
      </c>
    </row>
    <row r="13" spans="1:35" s="33" customFormat="1">
      <c r="A13" s="2" t="s">
        <v>206</v>
      </c>
      <c r="B13" s="11" t="s">
        <v>179</v>
      </c>
      <c r="C13" s="14"/>
      <c r="D13" s="34">
        <f t="shared" si="0"/>
        <v>150</v>
      </c>
      <c r="E13" s="34">
        <v>150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150</v>
      </c>
    </row>
    <row r="14" spans="1:35" s="33" customFormat="1">
      <c r="A14" s="2" t="s">
        <v>206</v>
      </c>
      <c r="B14" s="11" t="s">
        <v>168</v>
      </c>
      <c r="C14" s="14"/>
      <c r="D14" s="34">
        <f t="shared" si="0"/>
        <v>16500</v>
      </c>
      <c r="E14" s="34">
        <v>5500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5500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5500</v>
      </c>
      <c r="AF14" s="34">
        <v>0</v>
      </c>
      <c r="AG14" s="34">
        <v>0</v>
      </c>
      <c r="AH14" s="34">
        <v>5500</v>
      </c>
    </row>
    <row r="15" spans="1:35" s="33" customFormat="1" ht="27">
      <c r="A15" s="2" t="s">
        <v>206</v>
      </c>
      <c r="B15" s="3" t="s">
        <v>169</v>
      </c>
      <c r="C15" s="14"/>
      <c r="D15" s="34">
        <f t="shared" si="0"/>
        <v>34000</v>
      </c>
      <c r="E15" s="34">
        <v>34000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34">
        <v>0</v>
      </c>
    </row>
    <row r="16" spans="1:35" s="33" customFormat="1">
      <c r="A16" s="2" t="s">
        <v>206</v>
      </c>
      <c r="B16" s="3" t="s">
        <v>61</v>
      </c>
      <c r="C16" s="14"/>
      <c r="D16" s="34">
        <f t="shared" si="0"/>
        <v>280500</v>
      </c>
      <c r="E16" s="34">
        <v>0</v>
      </c>
      <c r="F16" s="34">
        <v>0</v>
      </c>
      <c r="G16" s="34">
        <v>0</v>
      </c>
      <c r="H16" s="34">
        <v>0</v>
      </c>
      <c r="I16" s="34">
        <v>25500</v>
      </c>
      <c r="J16" s="34">
        <v>0</v>
      </c>
      <c r="K16" s="34">
        <v>0</v>
      </c>
      <c r="L16" s="34">
        <v>0</v>
      </c>
      <c r="M16" s="34">
        <v>25500</v>
      </c>
      <c r="N16" s="34">
        <v>0</v>
      </c>
      <c r="O16" s="34">
        <v>25500</v>
      </c>
      <c r="P16" s="34">
        <v>0</v>
      </c>
      <c r="Q16" s="34">
        <v>25500</v>
      </c>
      <c r="R16" s="34">
        <v>0</v>
      </c>
      <c r="S16" s="34">
        <v>25500</v>
      </c>
      <c r="T16" s="34">
        <v>0</v>
      </c>
      <c r="U16" s="34">
        <v>25500</v>
      </c>
      <c r="V16" s="34">
        <v>0</v>
      </c>
      <c r="W16" s="34">
        <v>25500</v>
      </c>
      <c r="X16" s="34">
        <v>0</v>
      </c>
      <c r="Y16" s="34">
        <v>25500</v>
      </c>
      <c r="Z16" s="34">
        <v>0</v>
      </c>
      <c r="AA16" s="34">
        <v>25500</v>
      </c>
      <c r="AB16" s="34">
        <v>25500</v>
      </c>
      <c r="AC16" s="34">
        <v>0</v>
      </c>
      <c r="AD16" s="34">
        <v>0</v>
      </c>
      <c r="AE16" s="34">
        <v>25500</v>
      </c>
      <c r="AF16" s="34">
        <v>0</v>
      </c>
      <c r="AG16" s="34">
        <v>0</v>
      </c>
      <c r="AH16" s="34">
        <v>25500</v>
      </c>
    </row>
    <row r="17" spans="1:35" s="33" customFormat="1">
      <c r="A17" s="2" t="s">
        <v>206</v>
      </c>
      <c r="B17" s="3" t="s">
        <v>62</v>
      </c>
      <c r="C17" s="3" t="s">
        <v>220</v>
      </c>
      <c r="D17" s="34">
        <f t="shared" si="0"/>
        <v>6000</v>
      </c>
      <c r="E17" s="34">
        <v>500</v>
      </c>
      <c r="F17" s="34">
        <v>0</v>
      </c>
      <c r="G17" s="34">
        <v>0</v>
      </c>
      <c r="H17" s="34">
        <v>0</v>
      </c>
      <c r="I17" s="34">
        <v>500</v>
      </c>
      <c r="J17" s="34">
        <v>0</v>
      </c>
      <c r="K17" s="34">
        <v>0</v>
      </c>
      <c r="L17" s="34">
        <v>0</v>
      </c>
      <c r="M17" s="34">
        <v>500</v>
      </c>
      <c r="N17" s="34">
        <v>0</v>
      </c>
      <c r="O17" s="34">
        <v>500</v>
      </c>
      <c r="P17" s="34">
        <v>0</v>
      </c>
      <c r="Q17" s="34">
        <v>500</v>
      </c>
      <c r="R17" s="34">
        <v>0</v>
      </c>
      <c r="S17" s="34">
        <v>500</v>
      </c>
      <c r="T17" s="34">
        <v>0</v>
      </c>
      <c r="U17" s="34">
        <v>500</v>
      </c>
      <c r="V17" s="34">
        <v>0</v>
      </c>
      <c r="W17" s="34">
        <v>500</v>
      </c>
      <c r="X17" s="34">
        <v>0</v>
      </c>
      <c r="Y17" s="34">
        <v>500</v>
      </c>
      <c r="Z17" s="34">
        <v>0</v>
      </c>
      <c r="AA17" s="34">
        <v>500</v>
      </c>
      <c r="AB17" s="34">
        <v>500</v>
      </c>
      <c r="AC17" s="34">
        <v>0</v>
      </c>
      <c r="AD17" s="34">
        <v>0</v>
      </c>
      <c r="AE17" s="34">
        <v>500</v>
      </c>
      <c r="AF17" s="34">
        <v>0</v>
      </c>
      <c r="AG17" s="34">
        <v>0</v>
      </c>
      <c r="AH17" s="34">
        <v>500</v>
      </c>
    </row>
    <row r="18" spans="1:35" s="33" customFormat="1">
      <c r="A18" s="2" t="s">
        <v>205</v>
      </c>
      <c r="B18" s="3" t="s">
        <v>63</v>
      </c>
      <c r="C18" s="3" t="s">
        <v>221</v>
      </c>
      <c r="D18" s="34">
        <f t="shared" si="0"/>
        <v>3600</v>
      </c>
      <c r="E18" s="34">
        <v>300</v>
      </c>
      <c r="F18" s="34">
        <v>0</v>
      </c>
      <c r="G18" s="34">
        <v>0</v>
      </c>
      <c r="H18" s="34">
        <v>0</v>
      </c>
      <c r="I18" s="34">
        <v>300</v>
      </c>
      <c r="J18" s="34">
        <v>0</v>
      </c>
      <c r="K18" s="34">
        <v>0</v>
      </c>
      <c r="L18" s="34">
        <v>0</v>
      </c>
      <c r="M18" s="34">
        <v>300</v>
      </c>
      <c r="N18" s="34">
        <v>0</v>
      </c>
      <c r="O18" s="34">
        <v>300</v>
      </c>
      <c r="P18" s="34">
        <v>0</v>
      </c>
      <c r="Q18" s="34">
        <v>300</v>
      </c>
      <c r="R18" s="34">
        <v>0</v>
      </c>
      <c r="S18" s="34">
        <v>300</v>
      </c>
      <c r="T18" s="34">
        <v>0</v>
      </c>
      <c r="U18" s="34">
        <v>300</v>
      </c>
      <c r="V18" s="34">
        <v>0</v>
      </c>
      <c r="W18" s="34">
        <v>300</v>
      </c>
      <c r="X18" s="34">
        <v>0</v>
      </c>
      <c r="Y18" s="34">
        <v>300</v>
      </c>
      <c r="Z18" s="34">
        <v>0</v>
      </c>
      <c r="AA18" s="34">
        <v>300</v>
      </c>
      <c r="AB18" s="34">
        <v>300</v>
      </c>
      <c r="AC18" s="34">
        <v>0</v>
      </c>
      <c r="AD18" s="34">
        <v>0</v>
      </c>
      <c r="AE18" s="34">
        <v>300</v>
      </c>
      <c r="AF18" s="34">
        <v>0</v>
      </c>
      <c r="AG18" s="34">
        <v>0</v>
      </c>
      <c r="AH18" s="34">
        <v>300</v>
      </c>
    </row>
    <row r="19" spans="1:35" s="33" customFormat="1">
      <c r="A19" s="2" t="s">
        <v>193</v>
      </c>
      <c r="B19" s="2" t="s">
        <v>67</v>
      </c>
      <c r="C19" s="14"/>
      <c r="D19" s="34">
        <f t="shared" si="0"/>
        <v>10000</v>
      </c>
      <c r="E19" s="34">
        <v>0</v>
      </c>
      <c r="F19" s="34">
        <v>1000</v>
      </c>
      <c r="G19" s="34">
        <v>0</v>
      </c>
      <c r="H19" s="34">
        <v>500</v>
      </c>
      <c r="I19" s="34">
        <v>1000</v>
      </c>
      <c r="J19" s="34">
        <v>0</v>
      </c>
      <c r="K19" s="34">
        <v>0</v>
      </c>
      <c r="L19" s="34">
        <v>1000</v>
      </c>
      <c r="M19" s="34">
        <v>1000</v>
      </c>
      <c r="N19" s="34">
        <v>1000</v>
      </c>
      <c r="O19" s="34">
        <v>0</v>
      </c>
      <c r="P19" s="34">
        <v>500</v>
      </c>
      <c r="Q19" s="34">
        <v>0</v>
      </c>
      <c r="R19" s="34">
        <v>500</v>
      </c>
      <c r="S19" s="34">
        <v>0</v>
      </c>
      <c r="T19" s="34">
        <v>500</v>
      </c>
      <c r="U19" s="34">
        <v>0</v>
      </c>
      <c r="V19" s="34">
        <v>500</v>
      </c>
      <c r="W19" s="34">
        <v>0</v>
      </c>
      <c r="X19" s="34">
        <v>500</v>
      </c>
      <c r="Y19" s="34">
        <v>0</v>
      </c>
      <c r="Z19" s="34">
        <v>500</v>
      </c>
      <c r="AA19" s="34">
        <v>500</v>
      </c>
      <c r="AB19" s="34">
        <v>0</v>
      </c>
      <c r="AC19" s="34">
        <v>500</v>
      </c>
      <c r="AD19" s="34">
        <v>0</v>
      </c>
      <c r="AE19" s="34">
        <v>500</v>
      </c>
      <c r="AF19" s="34">
        <v>0</v>
      </c>
      <c r="AG19" s="34">
        <v>0</v>
      </c>
      <c r="AH19" s="34">
        <v>0</v>
      </c>
    </row>
    <row r="20" spans="1:35" s="33" customFormat="1">
      <c r="A20" s="2" t="s">
        <v>206</v>
      </c>
      <c r="B20" s="2" t="s">
        <v>188</v>
      </c>
      <c r="C20" s="14"/>
      <c r="D20" s="34">
        <f t="shared" si="0"/>
        <v>7500</v>
      </c>
      <c r="E20" s="34">
        <v>0</v>
      </c>
      <c r="F20" s="34">
        <v>7500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34">
        <v>0</v>
      </c>
      <c r="AH20" s="34">
        <v>0</v>
      </c>
    </row>
    <row r="21" spans="1:35" s="33" customFormat="1">
      <c r="A21" s="2" t="s">
        <v>193</v>
      </c>
      <c r="B21" s="2" t="s">
        <v>66</v>
      </c>
      <c r="C21" s="14"/>
      <c r="D21" s="34">
        <f t="shared" si="0"/>
        <v>28000</v>
      </c>
      <c r="E21" s="34">
        <v>1000</v>
      </c>
      <c r="F21" s="34">
        <v>1000</v>
      </c>
      <c r="G21" s="34">
        <v>1000</v>
      </c>
      <c r="H21" s="34">
        <v>1000</v>
      </c>
      <c r="I21" s="34">
        <v>1000</v>
      </c>
      <c r="J21" s="34">
        <v>1000</v>
      </c>
      <c r="K21" s="34">
        <v>1000</v>
      </c>
      <c r="L21" s="34">
        <v>1000</v>
      </c>
      <c r="M21" s="34">
        <v>1000</v>
      </c>
      <c r="N21" s="34">
        <v>1000</v>
      </c>
      <c r="O21" s="34">
        <v>1000</v>
      </c>
      <c r="P21" s="34">
        <v>1000</v>
      </c>
      <c r="Q21" s="34">
        <v>1000</v>
      </c>
      <c r="R21" s="34">
        <v>1000</v>
      </c>
      <c r="S21" s="34">
        <v>1000</v>
      </c>
      <c r="T21" s="34">
        <v>1000</v>
      </c>
      <c r="U21" s="34">
        <v>1000</v>
      </c>
      <c r="V21" s="34">
        <v>1000</v>
      </c>
      <c r="W21" s="34">
        <v>1000</v>
      </c>
      <c r="X21" s="34">
        <v>1000</v>
      </c>
      <c r="Y21" s="34">
        <v>1000</v>
      </c>
      <c r="Z21" s="34">
        <v>1000</v>
      </c>
      <c r="AA21" s="34">
        <v>1000</v>
      </c>
      <c r="AB21" s="34">
        <v>1000</v>
      </c>
      <c r="AC21" s="34">
        <v>1000</v>
      </c>
      <c r="AD21" s="34">
        <v>1000</v>
      </c>
      <c r="AE21" s="34">
        <v>1000</v>
      </c>
      <c r="AF21" s="34">
        <v>1000</v>
      </c>
      <c r="AG21" s="34">
        <v>0</v>
      </c>
      <c r="AH21" s="34">
        <v>1000</v>
      </c>
    </row>
    <row r="22" spans="1:35" s="33" customFormat="1">
      <c r="A22" s="2" t="s">
        <v>206</v>
      </c>
      <c r="B22" s="2" t="s">
        <v>65</v>
      </c>
      <c r="C22" s="3"/>
      <c r="D22" s="34">
        <f t="shared" si="0"/>
        <v>22400</v>
      </c>
      <c r="E22" s="34">
        <v>800</v>
      </c>
      <c r="F22" s="34">
        <v>800</v>
      </c>
      <c r="G22" s="34">
        <v>800</v>
      </c>
      <c r="H22" s="34">
        <v>800</v>
      </c>
      <c r="I22" s="34">
        <v>800</v>
      </c>
      <c r="J22" s="34">
        <v>800</v>
      </c>
      <c r="K22" s="34">
        <v>800</v>
      </c>
      <c r="L22" s="34">
        <v>800</v>
      </c>
      <c r="M22" s="34">
        <v>800</v>
      </c>
      <c r="N22" s="34">
        <v>800</v>
      </c>
      <c r="O22" s="34">
        <v>800</v>
      </c>
      <c r="P22" s="34">
        <v>800</v>
      </c>
      <c r="Q22" s="34">
        <v>800</v>
      </c>
      <c r="R22" s="34">
        <v>800</v>
      </c>
      <c r="S22" s="34">
        <v>800</v>
      </c>
      <c r="T22" s="34">
        <v>800</v>
      </c>
      <c r="U22" s="34">
        <v>800</v>
      </c>
      <c r="V22" s="34">
        <v>800</v>
      </c>
      <c r="W22" s="34">
        <v>800</v>
      </c>
      <c r="X22" s="34">
        <v>800</v>
      </c>
      <c r="Y22" s="34">
        <v>800</v>
      </c>
      <c r="Z22" s="34">
        <v>800</v>
      </c>
      <c r="AA22" s="34">
        <v>800</v>
      </c>
      <c r="AB22" s="34">
        <v>800</v>
      </c>
      <c r="AC22" s="34">
        <v>800</v>
      </c>
      <c r="AD22" s="34">
        <v>800</v>
      </c>
      <c r="AE22" s="34">
        <v>800</v>
      </c>
      <c r="AF22" s="34">
        <v>800</v>
      </c>
      <c r="AG22" s="34">
        <v>0</v>
      </c>
      <c r="AH22" s="34">
        <v>800</v>
      </c>
    </row>
    <row r="23" spans="1:35">
      <c r="A23" s="27" t="s">
        <v>76</v>
      </c>
      <c r="B23" s="13"/>
      <c r="C23" s="6"/>
      <c r="D23" s="19">
        <f>SUM(D2:D22)-SUM(D5:D6)</f>
        <v>903620</v>
      </c>
      <c r="E23" s="19">
        <f t="shared" ref="E23:AG23" si="2">SUM(E2:E22)-SUM(E5:E6)</f>
        <v>65660</v>
      </c>
      <c r="F23" s="19">
        <f t="shared" si="2"/>
        <v>30510</v>
      </c>
      <c r="G23" s="19">
        <f t="shared" si="2"/>
        <v>13210</v>
      </c>
      <c r="H23" s="19">
        <f t="shared" si="2"/>
        <v>14210</v>
      </c>
      <c r="I23" s="19">
        <f t="shared" si="2"/>
        <v>48260</v>
      </c>
      <c r="J23" s="19">
        <f t="shared" si="2"/>
        <v>13410</v>
      </c>
      <c r="K23" s="19">
        <f t="shared" si="2"/>
        <v>18910</v>
      </c>
      <c r="L23" s="19">
        <f t="shared" si="2"/>
        <v>23160</v>
      </c>
      <c r="M23" s="19">
        <f t="shared" si="2"/>
        <v>48260</v>
      </c>
      <c r="N23" s="19">
        <f t="shared" si="2"/>
        <v>21960</v>
      </c>
      <c r="O23" s="19">
        <f t="shared" si="2"/>
        <v>47160</v>
      </c>
      <c r="P23" s="19">
        <f t="shared" si="2"/>
        <v>20660</v>
      </c>
      <c r="Q23" s="19">
        <f t="shared" si="2"/>
        <v>45960</v>
      </c>
      <c r="R23" s="19">
        <f t="shared" si="2"/>
        <v>21860</v>
      </c>
      <c r="S23" s="19">
        <f t="shared" si="2"/>
        <v>45960</v>
      </c>
      <c r="T23" s="19">
        <f t="shared" si="2"/>
        <v>20660</v>
      </c>
      <c r="U23" s="19">
        <f t="shared" si="2"/>
        <v>47160</v>
      </c>
      <c r="V23" s="19">
        <f t="shared" si="2"/>
        <v>20660</v>
      </c>
      <c r="W23" s="19">
        <f t="shared" si="2"/>
        <v>45960</v>
      </c>
      <c r="X23" s="19">
        <f t="shared" si="2"/>
        <v>21860</v>
      </c>
      <c r="Y23" s="19">
        <f t="shared" si="2"/>
        <v>45960</v>
      </c>
      <c r="Z23" s="19">
        <f t="shared" si="2"/>
        <v>20660</v>
      </c>
      <c r="AA23" s="19">
        <f t="shared" si="2"/>
        <v>48160</v>
      </c>
      <c r="AB23" s="19">
        <f t="shared" si="2"/>
        <v>47160</v>
      </c>
      <c r="AC23" s="19">
        <f t="shared" si="2"/>
        <v>20660</v>
      </c>
      <c r="AD23" s="19">
        <f t="shared" si="2"/>
        <v>19660</v>
      </c>
      <c r="AE23" s="19">
        <f t="shared" si="2"/>
        <v>53660</v>
      </c>
      <c r="AF23" s="19">
        <f t="shared" si="2"/>
        <v>7250</v>
      </c>
      <c r="AG23" s="19">
        <f t="shared" si="2"/>
        <v>5000</v>
      </c>
      <c r="AH23" s="43"/>
      <c r="AI23" s="1"/>
    </row>
    <row r="24" spans="1:35">
      <c r="A24" s="27" t="s">
        <v>198</v>
      </c>
      <c r="B24" s="12"/>
      <c r="C24" s="6"/>
      <c r="D24" s="19">
        <f t="shared" ref="D24" si="3">ROUND(D23*0.15,0)</f>
        <v>135543</v>
      </c>
      <c r="E24" s="19">
        <f t="shared" ref="E24:AG24" si="4">ROUND(E23*0.15,0)</f>
        <v>9849</v>
      </c>
      <c r="F24" s="19">
        <f t="shared" si="4"/>
        <v>4577</v>
      </c>
      <c r="G24" s="19">
        <f t="shared" si="4"/>
        <v>1982</v>
      </c>
      <c r="H24" s="19">
        <f t="shared" si="4"/>
        <v>2132</v>
      </c>
      <c r="I24" s="19">
        <f t="shared" si="4"/>
        <v>7239</v>
      </c>
      <c r="J24" s="19">
        <f t="shared" si="4"/>
        <v>2012</v>
      </c>
      <c r="K24" s="19">
        <f t="shared" si="4"/>
        <v>2837</v>
      </c>
      <c r="L24" s="19">
        <f t="shared" si="4"/>
        <v>3474</v>
      </c>
      <c r="M24" s="19">
        <f t="shared" si="4"/>
        <v>7239</v>
      </c>
      <c r="N24" s="19">
        <f t="shared" si="4"/>
        <v>3294</v>
      </c>
      <c r="O24" s="19">
        <f t="shared" si="4"/>
        <v>7074</v>
      </c>
      <c r="P24" s="19">
        <f t="shared" si="4"/>
        <v>3099</v>
      </c>
      <c r="Q24" s="19">
        <f t="shared" si="4"/>
        <v>6894</v>
      </c>
      <c r="R24" s="19">
        <f t="shared" si="4"/>
        <v>3279</v>
      </c>
      <c r="S24" s="19">
        <f t="shared" si="4"/>
        <v>6894</v>
      </c>
      <c r="T24" s="19">
        <f t="shared" si="4"/>
        <v>3099</v>
      </c>
      <c r="U24" s="19">
        <f t="shared" si="4"/>
        <v>7074</v>
      </c>
      <c r="V24" s="19">
        <f t="shared" si="4"/>
        <v>3099</v>
      </c>
      <c r="W24" s="19">
        <f t="shared" si="4"/>
        <v>6894</v>
      </c>
      <c r="X24" s="19">
        <f t="shared" si="4"/>
        <v>3279</v>
      </c>
      <c r="Y24" s="19">
        <f t="shared" si="4"/>
        <v>6894</v>
      </c>
      <c r="Z24" s="19">
        <f t="shared" si="4"/>
        <v>3099</v>
      </c>
      <c r="AA24" s="19">
        <f t="shared" si="4"/>
        <v>7224</v>
      </c>
      <c r="AB24" s="19">
        <f t="shared" si="4"/>
        <v>7074</v>
      </c>
      <c r="AC24" s="19">
        <f t="shared" si="4"/>
        <v>3099</v>
      </c>
      <c r="AD24" s="19">
        <f t="shared" si="4"/>
        <v>2949</v>
      </c>
      <c r="AE24" s="19">
        <f t="shared" si="4"/>
        <v>8049</v>
      </c>
      <c r="AF24" s="19">
        <f t="shared" si="4"/>
        <v>1088</v>
      </c>
      <c r="AG24" s="19">
        <f t="shared" si="4"/>
        <v>750</v>
      </c>
      <c r="AH24" s="43"/>
      <c r="AI24" s="1"/>
    </row>
    <row r="25" spans="1:35">
      <c r="A25" s="27" t="s">
        <v>77</v>
      </c>
      <c r="B25" s="13"/>
      <c r="C25" s="6"/>
      <c r="D25" s="19">
        <f>D23+D24</f>
        <v>1039163</v>
      </c>
      <c r="E25" s="19">
        <f>E23+E24</f>
        <v>75509</v>
      </c>
      <c r="F25" s="19">
        <f t="shared" ref="F25:AG25" si="5">F23+F24</f>
        <v>35087</v>
      </c>
      <c r="G25" s="19">
        <f t="shared" si="5"/>
        <v>15192</v>
      </c>
      <c r="H25" s="19">
        <f t="shared" si="5"/>
        <v>16342</v>
      </c>
      <c r="I25" s="19">
        <f t="shared" si="5"/>
        <v>55499</v>
      </c>
      <c r="J25" s="19">
        <f t="shared" si="5"/>
        <v>15422</v>
      </c>
      <c r="K25" s="19">
        <f t="shared" si="5"/>
        <v>21747</v>
      </c>
      <c r="L25" s="19">
        <f t="shared" si="5"/>
        <v>26634</v>
      </c>
      <c r="M25" s="19">
        <f t="shared" si="5"/>
        <v>55499</v>
      </c>
      <c r="N25" s="19">
        <f t="shared" si="5"/>
        <v>25254</v>
      </c>
      <c r="O25" s="19">
        <f t="shared" si="5"/>
        <v>54234</v>
      </c>
      <c r="P25" s="19">
        <f t="shared" si="5"/>
        <v>23759</v>
      </c>
      <c r="Q25" s="19">
        <f t="shared" si="5"/>
        <v>52854</v>
      </c>
      <c r="R25" s="19">
        <f t="shared" si="5"/>
        <v>25139</v>
      </c>
      <c r="S25" s="19">
        <f t="shared" si="5"/>
        <v>52854</v>
      </c>
      <c r="T25" s="19">
        <f t="shared" si="5"/>
        <v>23759</v>
      </c>
      <c r="U25" s="19">
        <f t="shared" si="5"/>
        <v>54234</v>
      </c>
      <c r="V25" s="19">
        <f t="shared" si="5"/>
        <v>23759</v>
      </c>
      <c r="W25" s="19">
        <f t="shared" si="5"/>
        <v>52854</v>
      </c>
      <c r="X25" s="19">
        <f t="shared" si="5"/>
        <v>25139</v>
      </c>
      <c r="Y25" s="19">
        <f t="shared" si="5"/>
        <v>52854</v>
      </c>
      <c r="Z25" s="19">
        <f t="shared" si="5"/>
        <v>23759</v>
      </c>
      <c r="AA25" s="19">
        <f t="shared" si="5"/>
        <v>55384</v>
      </c>
      <c r="AB25" s="19">
        <f t="shared" si="5"/>
        <v>54234</v>
      </c>
      <c r="AC25" s="19">
        <f t="shared" si="5"/>
        <v>23759</v>
      </c>
      <c r="AD25" s="19">
        <f t="shared" si="5"/>
        <v>22609</v>
      </c>
      <c r="AE25" s="19">
        <f t="shared" si="5"/>
        <v>61709</v>
      </c>
      <c r="AF25" s="19">
        <f t="shared" si="5"/>
        <v>8338</v>
      </c>
      <c r="AG25" s="19">
        <f t="shared" si="5"/>
        <v>5750</v>
      </c>
      <c r="AH25" s="43"/>
      <c r="AI25" s="1"/>
    </row>
    <row r="26" spans="1:35">
      <c r="A26" s="27" t="s">
        <v>200</v>
      </c>
      <c r="B26" s="12"/>
      <c r="C26" s="6"/>
      <c r="D26" s="19">
        <f>D25*4</f>
        <v>4156652</v>
      </c>
      <c r="E26" s="19">
        <f>E25*4</f>
        <v>302036</v>
      </c>
      <c r="F26" s="19">
        <f t="shared" ref="F26:AG26" si="6">F25*4</f>
        <v>140348</v>
      </c>
      <c r="G26" s="19">
        <f t="shared" si="6"/>
        <v>60768</v>
      </c>
      <c r="H26" s="19">
        <f t="shared" si="6"/>
        <v>65368</v>
      </c>
      <c r="I26" s="19">
        <f t="shared" si="6"/>
        <v>221996</v>
      </c>
      <c r="J26" s="19">
        <f t="shared" si="6"/>
        <v>61688</v>
      </c>
      <c r="K26" s="19">
        <f t="shared" si="6"/>
        <v>86988</v>
      </c>
      <c r="L26" s="19">
        <f t="shared" si="6"/>
        <v>106536</v>
      </c>
      <c r="M26" s="19">
        <f t="shared" si="6"/>
        <v>221996</v>
      </c>
      <c r="N26" s="19">
        <f t="shared" si="6"/>
        <v>101016</v>
      </c>
      <c r="O26" s="19">
        <f t="shared" si="6"/>
        <v>216936</v>
      </c>
      <c r="P26" s="19">
        <f t="shared" si="6"/>
        <v>95036</v>
      </c>
      <c r="Q26" s="19">
        <f t="shared" si="6"/>
        <v>211416</v>
      </c>
      <c r="R26" s="19">
        <f t="shared" si="6"/>
        <v>100556</v>
      </c>
      <c r="S26" s="19">
        <f t="shared" si="6"/>
        <v>211416</v>
      </c>
      <c r="T26" s="19">
        <f t="shared" si="6"/>
        <v>95036</v>
      </c>
      <c r="U26" s="19">
        <f t="shared" si="6"/>
        <v>216936</v>
      </c>
      <c r="V26" s="19">
        <f t="shared" si="6"/>
        <v>95036</v>
      </c>
      <c r="W26" s="19">
        <f t="shared" si="6"/>
        <v>211416</v>
      </c>
      <c r="X26" s="19">
        <f t="shared" si="6"/>
        <v>100556</v>
      </c>
      <c r="Y26" s="19">
        <f t="shared" si="6"/>
        <v>211416</v>
      </c>
      <c r="Z26" s="19">
        <f t="shared" si="6"/>
        <v>95036</v>
      </c>
      <c r="AA26" s="19">
        <f t="shared" si="6"/>
        <v>221536</v>
      </c>
      <c r="AB26" s="19">
        <f t="shared" si="6"/>
        <v>216936</v>
      </c>
      <c r="AC26" s="19">
        <f t="shared" si="6"/>
        <v>95036</v>
      </c>
      <c r="AD26" s="19">
        <f t="shared" si="6"/>
        <v>90436</v>
      </c>
      <c r="AE26" s="19">
        <f t="shared" si="6"/>
        <v>246836</v>
      </c>
      <c r="AF26" s="19">
        <f t="shared" si="6"/>
        <v>33352</v>
      </c>
      <c r="AG26" s="19">
        <f t="shared" si="6"/>
        <v>23000</v>
      </c>
      <c r="AH26" s="43"/>
      <c r="AI26" s="1"/>
    </row>
    <row r="27" spans="1:35" ht="17.25" thickBot="1">
      <c r="A27" s="89" t="s">
        <v>78</v>
      </c>
      <c r="B27" s="90"/>
      <c r="C27" s="91"/>
      <c r="AG27" s="1"/>
      <c r="AH27" s="1"/>
      <c r="AI27" s="1"/>
    </row>
    <row r="28" spans="1:35" ht="73.5" customHeight="1" thickBot="1">
      <c r="A28" s="72" t="s">
        <v>248</v>
      </c>
      <c r="B28" s="73"/>
      <c r="C28" s="74"/>
      <c r="AG28" s="1"/>
      <c r="AH28" s="1"/>
      <c r="AI28" s="1"/>
    </row>
    <row r="29" spans="1:35" s="7" customFormat="1">
      <c r="A29" s="10" t="s">
        <v>79</v>
      </c>
      <c r="B29" s="10" t="s">
        <v>73</v>
      </c>
      <c r="C29" s="10" t="s">
        <v>74</v>
      </c>
      <c r="D29" s="18" t="s">
        <v>75</v>
      </c>
      <c r="E29" s="8" t="s">
        <v>80</v>
      </c>
      <c r="F29" s="8" t="s">
        <v>81</v>
      </c>
      <c r="G29" s="8" t="s">
        <v>82</v>
      </c>
      <c r="H29" s="8" t="s">
        <v>83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5" s="37" customFormat="1">
      <c r="A30" s="25" t="s">
        <v>84</v>
      </c>
      <c r="B30" s="25" t="s">
        <v>85</v>
      </c>
      <c r="C30" s="25" t="s">
        <v>212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5"/>
      <c r="J30" s="35"/>
      <c r="K30" s="3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22"/>
      <c r="AE30" s="35"/>
      <c r="AF30" s="35"/>
      <c r="AG30" s="35"/>
    </row>
    <row r="31" spans="1:35" s="37" customFormat="1">
      <c r="A31" s="25" t="s">
        <v>86</v>
      </c>
      <c r="B31" s="25" t="s">
        <v>86</v>
      </c>
      <c r="C31" s="25" t="s">
        <v>212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5"/>
      <c r="J31" s="35"/>
      <c r="K31" s="35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5"/>
      <c r="AF31" s="35"/>
      <c r="AG31" s="35"/>
    </row>
    <row r="32" spans="1:35" s="37" customFormat="1">
      <c r="A32" s="39" t="s">
        <v>213</v>
      </c>
      <c r="B32" s="25" t="s">
        <v>54</v>
      </c>
      <c r="C32" s="25" t="s">
        <v>212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5"/>
      <c r="J32" s="35"/>
      <c r="K32" s="35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22"/>
      <c r="AE32" s="35"/>
      <c r="AF32" s="35"/>
      <c r="AG32" s="35"/>
    </row>
    <row r="33" spans="1:35" s="7" customFormat="1">
      <c r="A33" s="86" t="s">
        <v>87</v>
      </c>
      <c r="B33" s="87"/>
      <c r="C33" s="5"/>
      <c r="D33" s="23">
        <f>SUM(D30:D31)</f>
        <v>0</v>
      </c>
      <c r="E33" s="22"/>
      <c r="F33" s="22"/>
      <c r="G33" s="22"/>
      <c r="H33" s="22"/>
      <c r="I33" s="22"/>
      <c r="J33" s="22"/>
      <c r="K33" s="22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4"/>
      <c r="AE33" s="21"/>
      <c r="AF33" s="21"/>
      <c r="AG33" s="21"/>
    </row>
    <row r="34" spans="1:35" s="7" customFormat="1">
      <c r="A34" s="92" t="s">
        <v>197</v>
      </c>
      <c r="B34" s="93"/>
      <c r="C34" s="5"/>
      <c r="D34" s="19">
        <f t="shared" ref="D34" si="7">ROUND(D33*0.15,0)</f>
        <v>0</v>
      </c>
      <c r="E34" s="22"/>
      <c r="F34" s="22"/>
      <c r="G34" s="22"/>
      <c r="H34" s="22"/>
      <c r="I34" s="22"/>
      <c r="J34" s="22"/>
      <c r="K34" s="22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4"/>
      <c r="AE34" s="21"/>
      <c r="AF34" s="21"/>
      <c r="AG34" s="21"/>
    </row>
    <row r="35" spans="1:35" s="7" customFormat="1">
      <c r="A35" s="86" t="s">
        <v>88</v>
      </c>
      <c r="B35" s="87"/>
      <c r="C35" s="5"/>
      <c r="D35" s="23">
        <f>D33+D34</f>
        <v>0</v>
      </c>
      <c r="E35" s="22"/>
      <c r="F35" s="22"/>
      <c r="G35" s="22"/>
      <c r="H35" s="22"/>
      <c r="I35" s="22"/>
      <c r="J35" s="22"/>
      <c r="K35" s="22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4"/>
      <c r="AE35" s="21"/>
      <c r="AF35" s="21"/>
      <c r="AG35" s="21"/>
    </row>
    <row r="36" spans="1:35" s="7" customFormat="1">
      <c r="A36" s="94" t="s">
        <v>89</v>
      </c>
      <c r="B36" s="95"/>
      <c r="C36" s="5"/>
      <c r="D36" s="23">
        <f>D26+D35</f>
        <v>4156652</v>
      </c>
      <c r="E36" s="17"/>
      <c r="F36" s="17"/>
      <c r="G36" s="17"/>
      <c r="H36" s="17"/>
      <c r="I36" s="17"/>
      <c r="J36" s="17"/>
      <c r="K36" s="17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4"/>
      <c r="AE36" s="21"/>
      <c r="AF36" s="21"/>
      <c r="AG36" s="21"/>
    </row>
    <row r="37" spans="1:35">
      <c r="AH37" s="1"/>
      <c r="AI37" s="1"/>
    </row>
    <row r="38" spans="1:35" ht="27">
      <c r="A38" s="49" t="s">
        <v>90</v>
      </c>
      <c r="B38" s="49" t="s">
        <v>73</v>
      </c>
      <c r="C38" s="49" t="s">
        <v>74</v>
      </c>
      <c r="D38" s="50" t="s">
        <v>210</v>
      </c>
      <c r="AH38" s="1"/>
      <c r="AI38" s="1"/>
    </row>
    <row r="39" spans="1:35" s="30" customFormat="1">
      <c r="A39" s="3" t="s">
        <v>203</v>
      </c>
      <c r="B39" s="26" t="s">
        <v>10</v>
      </c>
      <c r="C39" s="26"/>
      <c r="D39" s="28">
        <v>500</v>
      </c>
      <c r="E39" s="22"/>
      <c r="F39" s="22"/>
      <c r="G39" s="22"/>
      <c r="H39" s="22"/>
      <c r="I39" s="22"/>
      <c r="J39" s="22"/>
      <c r="K39" s="22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</row>
    <row r="40" spans="1:35" s="30" customFormat="1">
      <c r="A40" s="3" t="s">
        <v>204</v>
      </c>
      <c r="B40" s="26" t="s">
        <v>10</v>
      </c>
      <c r="C40" s="26"/>
      <c r="D40" s="28">
        <v>500</v>
      </c>
      <c r="E40" s="22"/>
      <c r="F40" s="22"/>
      <c r="G40" s="22"/>
      <c r="H40" s="22"/>
      <c r="I40" s="22"/>
      <c r="J40" s="22"/>
      <c r="K40" s="22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</row>
    <row r="41" spans="1:35" s="30" customFormat="1">
      <c r="A41" s="3" t="s">
        <v>206</v>
      </c>
      <c r="B41" s="26" t="s">
        <v>11</v>
      </c>
      <c r="C41" s="26"/>
      <c r="D41" s="28">
        <v>600</v>
      </c>
      <c r="E41" s="22"/>
      <c r="F41" s="22"/>
      <c r="G41" s="22"/>
      <c r="H41" s="22"/>
      <c r="I41" s="22"/>
      <c r="J41" s="22"/>
      <c r="K41" s="22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</row>
    <row r="42" spans="1:35" s="30" customFormat="1">
      <c r="A42" s="3" t="s">
        <v>206</v>
      </c>
      <c r="B42" s="26" t="s">
        <v>12</v>
      </c>
      <c r="C42" s="26"/>
      <c r="D42" s="28">
        <v>200</v>
      </c>
      <c r="E42" s="22"/>
      <c r="F42" s="22"/>
      <c r="G42" s="22"/>
      <c r="H42" s="22"/>
      <c r="I42" s="22"/>
      <c r="J42" s="22"/>
      <c r="K42" s="22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</row>
    <row r="43" spans="1:35" s="30" customFormat="1">
      <c r="A43" s="3" t="s">
        <v>206</v>
      </c>
      <c r="B43" s="26" t="s">
        <v>13</v>
      </c>
      <c r="C43" s="26"/>
      <c r="D43" s="28">
        <v>3000</v>
      </c>
      <c r="E43" s="22"/>
      <c r="F43" s="22"/>
      <c r="G43" s="22"/>
      <c r="H43" s="22"/>
      <c r="I43" s="22"/>
      <c r="J43" s="22"/>
      <c r="K43" s="22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</row>
    <row r="44" spans="1:35" s="30" customFormat="1">
      <c r="A44" s="3" t="s">
        <v>206</v>
      </c>
      <c r="B44" s="26" t="s">
        <v>14</v>
      </c>
      <c r="C44" s="26"/>
      <c r="D44" s="28">
        <v>3300</v>
      </c>
      <c r="E44" s="22"/>
      <c r="F44" s="22"/>
      <c r="G44" s="22"/>
      <c r="H44" s="22"/>
      <c r="I44" s="22"/>
      <c r="J44" s="22"/>
      <c r="K44" s="22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</row>
    <row r="45" spans="1:35" s="30" customFormat="1">
      <c r="A45" s="3" t="s">
        <v>206</v>
      </c>
      <c r="B45" s="26" t="s">
        <v>15</v>
      </c>
      <c r="C45" s="26"/>
      <c r="D45" s="28">
        <v>200</v>
      </c>
      <c r="E45" s="22"/>
      <c r="F45" s="22"/>
      <c r="G45" s="22"/>
      <c r="H45" s="22"/>
      <c r="I45" s="22"/>
      <c r="J45" s="22"/>
      <c r="K45" s="22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</row>
    <row r="46" spans="1:35" s="30" customFormat="1">
      <c r="A46" s="3" t="s">
        <v>205</v>
      </c>
      <c r="B46" s="44" t="s">
        <v>214</v>
      </c>
      <c r="C46" s="31" t="s">
        <v>226</v>
      </c>
      <c r="D46" s="28">
        <v>200</v>
      </c>
      <c r="E46" s="22"/>
      <c r="F46" s="22"/>
      <c r="G46" s="22"/>
      <c r="H46" s="22"/>
      <c r="I46" s="22"/>
      <c r="J46" s="22"/>
      <c r="K46" s="22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</row>
    <row r="47" spans="1:35" s="30" customFormat="1" ht="27">
      <c r="A47" s="3" t="s">
        <v>59</v>
      </c>
      <c r="B47" s="26" t="s">
        <v>16</v>
      </c>
      <c r="C47" s="31" t="s">
        <v>249</v>
      </c>
      <c r="D47" s="28">
        <v>300</v>
      </c>
      <c r="E47" s="22"/>
      <c r="F47" s="22"/>
      <c r="G47" s="22"/>
      <c r="H47" s="22"/>
      <c r="I47" s="22"/>
      <c r="J47" s="22"/>
      <c r="K47" s="22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</row>
    <row r="48" spans="1:35" s="30" customFormat="1" ht="27">
      <c r="A48" s="3" t="s">
        <v>59</v>
      </c>
      <c r="B48" s="26" t="s">
        <v>16</v>
      </c>
      <c r="C48" s="26" t="s">
        <v>250</v>
      </c>
      <c r="D48" s="28">
        <v>500</v>
      </c>
      <c r="E48" s="22"/>
      <c r="F48" s="22"/>
      <c r="G48" s="22"/>
      <c r="H48" s="22"/>
      <c r="I48" s="22"/>
      <c r="J48" s="22"/>
      <c r="K48" s="22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</row>
    <row r="49" spans="1:35" s="30" customFormat="1" ht="27">
      <c r="A49" s="3" t="s">
        <v>193</v>
      </c>
      <c r="B49" s="26" t="s">
        <v>17</v>
      </c>
      <c r="C49" s="26"/>
      <c r="D49" s="28">
        <v>500</v>
      </c>
      <c r="E49" s="22"/>
      <c r="F49" s="22"/>
      <c r="G49" s="22"/>
      <c r="H49" s="22"/>
      <c r="I49" s="22"/>
      <c r="J49" s="22"/>
      <c r="K49" s="22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</row>
    <row r="50" spans="1:35" s="30" customFormat="1" ht="40.5">
      <c r="A50" s="3" t="s">
        <v>206</v>
      </c>
      <c r="B50" s="26" t="s">
        <v>18</v>
      </c>
      <c r="C50" s="26"/>
      <c r="D50" s="28">
        <v>34000</v>
      </c>
      <c r="E50" s="22"/>
      <c r="F50" s="22"/>
      <c r="G50" s="22"/>
      <c r="H50" s="22"/>
      <c r="I50" s="22"/>
      <c r="J50" s="22"/>
      <c r="K50" s="22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</row>
    <row r="51" spans="1:35" s="30" customFormat="1" ht="27">
      <c r="A51" s="3" t="s">
        <v>206</v>
      </c>
      <c r="B51" s="26" t="s">
        <v>19</v>
      </c>
      <c r="C51" s="26"/>
      <c r="D51" s="28">
        <v>8500</v>
      </c>
      <c r="E51" s="22"/>
      <c r="F51" s="22"/>
      <c r="G51" s="22"/>
      <c r="H51" s="22"/>
      <c r="I51" s="22"/>
      <c r="J51" s="22"/>
      <c r="K51" s="22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</row>
    <row r="52" spans="1:35" s="30" customFormat="1">
      <c r="A52" s="3" t="s">
        <v>206</v>
      </c>
      <c r="B52" s="26" t="s">
        <v>20</v>
      </c>
      <c r="C52" s="26"/>
      <c r="D52" s="28">
        <v>4500</v>
      </c>
      <c r="E52" s="22"/>
      <c r="F52" s="22"/>
      <c r="G52" s="22"/>
      <c r="H52" s="22"/>
      <c r="I52" s="22"/>
      <c r="J52" s="22"/>
      <c r="K52" s="22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</row>
    <row r="53" spans="1:35" s="30" customFormat="1">
      <c r="A53" s="3" t="s">
        <v>206</v>
      </c>
      <c r="B53" s="26" t="s">
        <v>21</v>
      </c>
      <c r="C53" s="26"/>
      <c r="D53" s="28">
        <v>2000</v>
      </c>
      <c r="E53" s="22"/>
      <c r="F53" s="22"/>
      <c r="G53" s="22"/>
      <c r="H53" s="22"/>
      <c r="I53" s="22"/>
      <c r="J53" s="22"/>
      <c r="K53" s="22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</row>
    <row r="54" spans="1:35" s="30" customFormat="1">
      <c r="A54" s="3" t="s">
        <v>206</v>
      </c>
      <c r="B54" s="26" t="s">
        <v>22</v>
      </c>
      <c r="C54" s="26"/>
      <c r="D54" s="28">
        <v>16500</v>
      </c>
      <c r="E54" s="22"/>
      <c r="F54" s="22"/>
      <c r="G54" s="22"/>
      <c r="H54" s="22"/>
      <c r="I54" s="22"/>
      <c r="J54" s="22"/>
      <c r="K54" s="22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</row>
    <row r="55" spans="1:35" s="30" customFormat="1">
      <c r="A55" s="3" t="s">
        <v>205</v>
      </c>
      <c r="B55" s="26" t="s">
        <v>194</v>
      </c>
      <c r="C55" s="26"/>
      <c r="D55" s="28">
        <v>1500</v>
      </c>
      <c r="E55" s="22"/>
      <c r="F55" s="22"/>
      <c r="G55" s="22"/>
      <c r="H55" s="22"/>
      <c r="I55" s="22"/>
      <c r="J55" s="22"/>
      <c r="K55" s="22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</row>
    <row r="56" spans="1:35" s="30" customFormat="1">
      <c r="A56" s="3" t="s">
        <v>206</v>
      </c>
      <c r="B56" s="38" t="s">
        <v>91</v>
      </c>
      <c r="C56" s="31" t="s">
        <v>220</v>
      </c>
      <c r="D56" s="28">
        <v>500</v>
      </c>
      <c r="E56" s="22"/>
      <c r="F56" s="22"/>
      <c r="G56" s="22"/>
      <c r="H56" s="22"/>
      <c r="I56" s="22"/>
      <c r="J56" s="22"/>
      <c r="K56" s="22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</row>
    <row r="57" spans="1:35" s="30" customFormat="1">
      <c r="A57" s="3" t="s">
        <v>206</v>
      </c>
      <c r="B57" s="38" t="s">
        <v>91</v>
      </c>
      <c r="C57" s="31" t="s">
        <v>221</v>
      </c>
      <c r="D57" s="32">
        <v>300</v>
      </c>
      <c r="E57" s="22"/>
      <c r="F57" s="22"/>
      <c r="G57" s="22"/>
      <c r="H57" s="22"/>
      <c r="I57" s="22"/>
      <c r="J57" s="22"/>
      <c r="K57" s="22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</row>
    <row r="58" spans="1:35" s="30" customFormat="1" ht="27">
      <c r="A58" s="3" t="s">
        <v>204</v>
      </c>
      <c r="B58" s="26" t="s">
        <v>23</v>
      </c>
      <c r="C58" s="26"/>
      <c r="D58" s="28">
        <v>650</v>
      </c>
      <c r="E58" s="22"/>
      <c r="F58" s="22"/>
      <c r="G58" s="22"/>
      <c r="H58" s="22"/>
      <c r="I58" s="22"/>
      <c r="J58" s="22"/>
      <c r="K58" s="22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</row>
    <row r="59" spans="1:35" s="30" customFormat="1">
      <c r="A59" s="3" t="s">
        <v>206</v>
      </c>
      <c r="B59" s="26" t="s">
        <v>3</v>
      </c>
      <c r="C59" s="26"/>
      <c r="D59" s="28">
        <v>150</v>
      </c>
      <c r="E59" s="22"/>
      <c r="F59" s="22"/>
      <c r="G59" s="22"/>
      <c r="H59" s="22"/>
      <c r="I59" s="22"/>
      <c r="J59" s="22"/>
      <c r="K59" s="22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</row>
    <row r="60" spans="1:35" s="30" customFormat="1">
      <c r="A60" s="3" t="s">
        <v>206</v>
      </c>
      <c r="B60" s="26" t="s">
        <v>4</v>
      </c>
      <c r="C60" s="26"/>
      <c r="D60" s="28">
        <v>1200</v>
      </c>
      <c r="E60" s="22"/>
      <c r="F60" s="22"/>
      <c r="G60" s="22"/>
      <c r="H60" s="22"/>
      <c r="I60" s="22"/>
      <c r="J60" s="22"/>
      <c r="K60" s="22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</row>
    <row r="61" spans="1:35" s="30" customFormat="1">
      <c r="A61" s="3" t="s">
        <v>206</v>
      </c>
      <c r="B61" s="26" t="s">
        <v>246</v>
      </c>
      <c r="C61" s="26" t="s">
        <v>247</v>
      </c>
      <c r="D61" s="28">
        <v>6000</v>
      </c>
      <c r="E61" s="22"/>
      <c r="F61" s="22"/>
      <c r="G61" s="22"/>
      <c r="H61" s="22"/>
      <c r="I61" s="22"/>
      <c r="J61" s="22"/>
      <c r="K61" s="22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35" s="30" customFormat="1" ht="27">
      <c r="A62" s="3" t="s">
        <v>206</v>
      </c>
      <c r="B62" s="26" t="s">
        <v>36</v>
      </c>
      <c r="C62" s="26"/>
      <c r="D62" s="28">
        <v>600</v>
      </c>
      <c r="E62" s="22"/>
      <c r="F62" s="22"/>
      <c r="G62" s="22"/>
      <c r="H62" s="22"/>
      <c r="I62" s="22"/>
      <c r="J62" s="22"/>
      <c r="K62" s="22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</row>
    <row r="63" spans="1:35" s="30" customFormat="1" ht="54">
      <c r="A63" s="3" t="s">
        <v>206</v>
      </c>
      <c r="B63" s="26" t="s">
        <v>37</v>
      </c>
      <c r="C63" s="26"/>
      <c r="D63" s="28">
        <v>1000</v>
      </c>
      <c r="E63" s="22"/>
      <c r="F63" s="22"/>
      <c r="G63" s="22"/>
      <c r="H63" s="22"/>
      <c r="I63" s="22"/>
      <c r="J63" s="22"/>
      <c r="K63" s="22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</row>
    <row r="64" spans="1:35" s="30" customFormat="1">
      <c r="A64" s="3" t="s">
        <v>205</v>
      </c>
      <c r="B64" s="26" t="s">
        <v>24</v>
      </c>
      <c r="C64" s="26"/>
      <c r="D64" s="28">
        <v>1000</v>
      </c>
      <c r="E64" s="22"/>
      <c r="F64" s="22"/>
      <c r="G64" s="22"/>
      <c r="H64" s="22"/>
      <c r="I64" s="22"/>
      <c r="J64" s="22"/>
      <c r="K64" s="22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</row>
    <row r="65" spans="1:35" s="30" customFormat="1">
      <c r="A65" s="3" t="s">
        <v>206</v>
      </c>
      <c r="B65" s="26" t="s">
        <v>25</v>
      </c>
      <c r="C65" s="26"/>
      <c r="D65" s="28">
        <v>800</v>
      </c>
      <c r="E65" s="22"/>
      <c r="F65" s="22"/>
      <c r="G65" s="22"/>
      <c r="H65" s="22"/>
      <c r="I65" s="22"/>
      <c r="J65" s="22"/>
      <c r="K65" s="22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</row>
    <row r="66" spans="1:35" s="30" customFormat="1">
      <c r="A66" s="3" t="s">
        <v>206</v>
      </c>
      <c r="B66" s="26" t="s">
        <v>38</v>
      </c>
      <c r="C66" s="26"/>
      <c r="D66" s="28">
        <v>1000</v>
      </c>
      <c r="E66" s="22"/>
      <c r="F66" s="22"/>
      <c r="G66" s="22"/>
      <c r="H66" s="22"/>
      <c r="I66" s="22"/>
      <c r="J66" s="22"/>
      <c r="K66" s="22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</row>
    <row r="67" spans="1:35" s="30" customFormat="1">
      <c r="A67" s="3" t="s">
        <v>205</v>
      </c>
      <c r="B67" s="26" t="s">
        <v>39</v>
      </c>
      <c r="C67" s="26"/>
      <c r="D67" s="28">
        <v>1000</v>
      </c>
      <c r="E67" s="22"/>
      <c r="F67" s="22"/>
      <c r="G67" s="22"/>
      <c r="H67" s="22"/>
      <c r="I67" s="22"/>
      <c r="J67" s="22"/>
      <c r="K67" s="22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</row>
    <row r="68" spans="1:35" s="30" customFormat="1">
      <c r="A68" s="3" t="s">
        <v>206</v>
      </c>
      <c r="B68" s="26" t="s">
        <v>40</v>
      </c>
      <c r="C68" s="26"/>
      <c r="D68" s="28">
        <v>6500</v>
      </c>
      <c r="E68" s="22"/>
      <c r="F68" s="22"/>
      <c r="G68" s="22"/>
      <c r="H68" s="22"/>
      <c r="I68" s="22"/>
      <c r="J68" s="22"/>
      <c r="K68" s="22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</row>
    <row r="69" spans="1:35" s="30" customFormat="1">
      <c r="A69" s="3" t="s">
        <v>206</v>
      </c>
      <c r="B69" s="26" t="s">
        <v>41</v>
      </c>
      <c r="C69" s="26"/>
      <c r="D69" s="28">
        <v>4500</v>
      </c>
      <c r="E69" s="22"/>
      <c r="F69" s="22"/>
      <c r="G69" s="22"/>
      <c r="H69" s="22"/>
      <c r="I69" s="22"/>
      <c r="J69" s="22"/>
      <c r="K69" s="22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</row>
    <row r="70" spans="1:35" s="30" customFormat="1">
      <c r="A70" s="3" t="s">
        <v>206</v>
      </c>
      <c r="B70" s="26" t="s">
        <v>42</v>
      </c>
      <c r="C70" s="26"/>
      <c r="D70" s="28">
        <v>1200</v>
      </c>
      <c r="E70" s="22"/>
      <c r="F70" s="22"/>
      <c r="G70" s="22"/>
      <c r="H70" s="22"/>
      <c r="I70" s="22"/>
      <c r="J70" s="22"/>
      <c r="K70" s="22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</row>
    <row r="71" spans="1:35" s="30" customFormat="1">
      <c r="A71" s="3" t="s">
        <v>206</v>
      </c>
      <c r="B71" s="26" t="s">
        <v>43</v>
      </c>
      <c r="C71" s="31" t="s">
        <v>92</v>
      </c>
      <c r="D71" s="28">
        <v>1000</v>
      </c>
      <c r="E71" s="22"/>
      <c r="F71" s="22"/>
      <c r="G71" s="22"/>
      <c r="H71" s="22"/>
      <c r="I71" s="22"/>
      <c r="J71" s="22"/>
      <c r="K71" s="22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</row>
    <row r="72" spans="1:35" s="30" customFormat="1" ht="27">
      <c r="A72" s="3" t="s">
        <v>206</v>
      </c>
      <c r="B72" s="26" t="s">
        <v>44</v>
      </c>
      <c r="C72" s="26"/>
      <c r="D72" s="28">
        <v>1000</v>
      </c>
      <c r="E72" s="22"/>
      <c r="F72" s="22"/>
      <c r="G72" s="22"/>
      <c r="H72" s="22"/>
      <c r="I72" s="22"/>
      <c r="J72" s="22"/>
      <c r="K72" s="22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</row>
    <row r="73" spans="1:35" s="30" customFormat="1">
      <c r="A73" s="3" t="s">
        <v>205</v>
      </c>
      <c r="B73" s="26" t="s">
        <v>45</v>
      </c>
      <c r="C73" s="26"/>
      <c r="D73" s="28">
        <v>1000</v>
      </c>
      <c r="E73" s="22"/>
      <c r="F73" s="22"/>
      <c r="G73" s="22"/>
      <c r="H73" s="22"/>
      <c r="I73" s="22"/>
      <c r="J73" s="22"/>
      <c r="K73" s="22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</row>
    <row r="74" spans="1:35" s="30" customFormat="1">
      <c r="A74" s="3" t="s">
        <v>206</v>
      </c>
      <c r="B74" s="26" t="s">
        <v>46</v>
      </c>
      <c r="C74" s="26"/>
      <c r="D74" s="28">
        <v>1000</v>
      </c>
      <c r="E74" s="22"/>
      <c r="F74" s="22"/>
      <c r="G74" s="22"/>
      <c r="H74" s="22"/>
      <c r="I74" s="22"/>
      <c r="J74" s="22"/>
      <c r="K74" s="22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</row>
    <row r="75" spans="1:35" s="30" customFormat="1" ht="27">
      <c r="A75" s="3" t="s">
        <v>205</v>
      </c>
      <c r="B75" s="26" t="s">
        <v>47</v>
      </c>
      <c r="C75" s="26"/>
      <c r="D75" s="28">
        <v>1000</v>
      </c>
      <c r="E75" s="22"/>
      <c r="F75" s="22"/>
      <c r="G75" s="22"/>
      <c r="H75" s="22"/>
      <c r="I75" s="22"/>
      <c r="J75" s="22"/>
      <c r="K75" s="22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</row>
    <row r="76" spans="1:35" s="30" customFormat="1">
      <c r="A76" s="3" t="s">
        <v>206</v>
      </c>
      <c r="B76" s="26" t="s">
        <v>26</v>
      </c>
      <c r="C76" s="26"/>
      <c r="D76" s="28">
        <v>1200</v>
      </c>
      <c r="E76" s="22"/>
      <c r="F76" s="22"/>
      <c r="G76" s="22"/>
      <c r="H76" s="22"/>
      <c r="I76" s="22"/>
      <c r="J76" s="22"/>
      <c r="K76" s="22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</row>
    <row r="77" spans="1:35" s="30" customFormat="1" ht="27">
      <c r="A77" s="3" t="s">
        <v>205</v>
      </c>
      <c r="B77" s="26" t="s">
        <v>27</v>
      </c>
      <c r="C77" s="26"/>
      <c r="D77" s="28">
        <v>1000</v>
      </c>
      <c r="E77" s="22"/>
      <c r="F77" s="22"/>
      <c r="G77" s="22"/>
      <c r="H77" s="22"/>
      <c r="I77" s="22"/>
      <c r="J77" s="22"/>
      <c r="K77" s="22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</row>
    <row r="78" spans="1:35" s="30" customFormat="1">
      <c r="A78" s="3" t="s">
        <v>206</v>
      </c>
      <c r="B78" s="26" t="s">
        <v>48</v>
      </c>
      <c r="C78" s="26"/>
      <c r="D78" s="28">
        <v>5500</v>
      </c>
      <c r="E78" s="22"/>
      <c r="F78" s="22"/>
      <c r="G78" s="22"/>
      <c r="H78" s="22"/>
      <c r="I78" s="22"/>
      <c r="J78" s="22"/>
      <c r="K78" s="22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</row>
    <row r="79" spans="1:35" s="33" customFormat="1">
      <c r="A79" s="3" t="s">
        <v>206</v>
      </c>
      <c r="B79" s="26" t="s">
        <v>49</v>
      </c>
      <c r="C79" s="26"/>
      <c r="D79" s="28">
        <v>2600</v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s="33" customFormat="1">
      <c r="A80" s="3" t="s">
        <v>206</v>
      </c>
      <c r="B80" s="26" t="s">
        <v>50</v>
      </c>
      <c r="C80" s="26"/>
      <c r="D80" s="28">
        <v>410</v>
      </c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s="33" customFormat="1">
      <c r="A81" s="3" t="s">
        <v>206</v>
      </c>
      <c r="B81" s="26" t="s">
        <v>51</v>
      </c>
      <c r="C81" s="26"/>
      <c r="D81" s="28">
        <v>100</v>
      </c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s="33" customFormat="1">
      <c r="A82" s="3" t="s">
        <v>206</v>
      </c>
      <c r="B82" s="26" t="s">
        <v>52</v>
      </c>
      <c r="C82" s="26"/>
      <c r="D82" s="28">
        <v>300</v>
      </c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s="33" customFormat="1">
      <c r="A83" s="3" t="s">
        <v>193</v>
      </c>
      <c r="B83" s="26" t="s">
        <v>53</v>
      </c>
      <c r="C83" s="26"/>
      <c r="D83" s="28">
        <v>1000</v>
      </c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s="33" customFormat="1">
      <c r="A84" s="3" t="s">
        <v>206</v>
      </c>
      <c r="B84" s="26" t="s">
        <v>195</v>
      </c>
      <c r="C84" s="31" t="s">
        <v>92</v>
      </c>
      <c r="D84" s="28">
        <v>300</v>
      </c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s="33" customFormat="1">
      <c r="A85" s="3" t="s">
        <v>206</v>
      </c>
      <c r="B85" s="26" t="s">
        <v>196</v>
      </c>
      <c r="C85" s="26"/>
      <c r="D85" s="28">
        <v>10000</v>
      </c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s="33" customFormat="1" ht="27">
      <c r="A86" s="3" t="s">
        <v>205</v>
      </c>
      <c r="B86" s="26" t="s">
        <v>202</v>
      </c>
      <c r="C86" s="26"/>
      <c r="D86" s="28">
        <v>600</v>
      </c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27">
      <c r="A87" s="3" t="s">
        <v>205</v>
      </c>
      <c r="B87" s="26" t="s">
        <v>93</v>
      </c>
      <c r="C87" s="26"/>
      <c r="D87" s="28">
        <v>600</v>
      </c>
    </row>
    <row r="88" spans="1:35">
      <c r="A88" s="3" t="s">
        <v>203</v>
      </c>
      <c r="B88" s="26" t="s">
        <v>223</v>
      </c>
      <c r="C88" s="26" t="s">
        <v>224</v>
      </c>
      <c r="D88" s="28">
        <v>500</v>
      </c>
    </row>
    <row r="89" spans="1:35">
      <c r="A89" s="3" t="s">
        <v>204</v>
      </c>
      <c r="B89" s="26" t="s">
        <v>223</v>
      </c>
      <c r="C89" s="26" t="s">
        <v>224</v>
      </c>
      <c r="D89" s="28">
        <v>500</v>
      </c>
    </row>
    <row r="90" spans="1:35">
      <c r="A90" s="3" t="s">
        <v>204</v>
      </c>
      <c r="B90" s="26" t="s">
        <v>222</v>
      </c>
      <c r="C90" s="26" t="s">
        <v>225</v>
      </c>
      <c r="D90" s="28">
        <v>10000</v>
      </c>
    </row>
    <row r="91" spans="1:35">
      <c r="A91" s="3" t="s">
        <v>209</v>
      </c>
      <c r="B91" s="26" t="s">
        <v>209</v>
      </c>
      <c r="C91" s="26" t="s">
        <v>227</v>
      </c>
      <c r="D91" s="28">
        <v>6000</v>
      </c>
    </row>
    <row r="92" spans="1:35" ht="13.5" customHeight="1">
      <c r="A92" s="3" t="s">
        <v>208</v>
      </c>
      <c r="B92" s="47" t="s">
        <v>228</v>
      </c>
      <c r="C92" s="26" t="s">
        <v>229</v>
      </c>
      <c r="D92" s="28">
        <v>10000</v>
      </c>
    </row>
    <row r="93" spans="1:35">
      <c r="A93" s="3" t="s">
        <v>230</v>
      </c>
      <c r="B93" s="46" t="s">
        <v>231</v>
      </c>
      <c r="C93" s="26"/>
      <c r="D93" s="28">
        <v>2000</v>
      </c>
    </row>
    <row r="94" spans="1:35">
      <c r="A94" s="3" t="s">
        <v>230</v>
      </c>
      <c r="B94" s="46" t="s">
        <v>232</v>
      </c>
      <c r="C94" s="26"/>
      <c r="D94" s="28">
        <v>20000</v>
      </c>
    </row>
    <row r="95" spans="1:35">
      <c r="A95" s="3" t="s">
        <v>230</v>
      </c>
      <c r="B95" s="46" t="s">
        <v>233</v>
      </c>
      <c r="C95" s="26"/>
      <c r="D95" s="28">
        <v>80000</v>
      </c>
    </row>
    <row r="96" spans="1:35">
      <c r="A96" s="66" t="s">
        <v>94</v>
      </c>
      <c r="B96" s="67"/>
      <c r="C96" s="67"/>
      <c r="D96" s="68"/>
    </row>
    <row r="97" spans="1:4" ht="13.5" customHeight="1">
      <c r="A97" s="69" t="s">
        <v>234</v>
      </c>
      <c r="B97" s="70"/>
      <c r="C97" s="70"/>
      <c r="D97" s="71"/>
    </row>
  </sheetData>
  <mergeCells count="8">
    <mergeCell ref="A96:D96"/>
    <mergeCell ref="A97:D97"/>
    <mergeCell ref="A27:C27"/>
    <mergeCell ref="A28:C28"/>
    <mergeCell ref="A33:B33"/>
    <mergeCell ref="A34:B34"/>
    <mergeCell ref="A35:B35"/>
    <mergeCell ref="A36:B36"/>
  </mergeCells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I99"/>
  <sheetViews>
    <sheetView topLeftCell="A19" workbookViewId="0">
      <selection activeCell="E30" sqref="E30"/>
    </sheetView>
  </sheetViews>
  <sheetFormatPr defaultColWidth="10.28515625" defaultRowHeight="13.5"/>
  <cols>
    <col min="1" max="1" width="17.42578125" style="1" customWidth="1"/>
    <col min="2" max="2" width="35.28515625" style="1" customWidth="1"/>
    <col min="3" max="3" width="36.140625" style="1" customWidth="1"/>
    <col min="4" max="4" width="17.85546875" style="17" customWidth="1"/>
    <col min="5" max="35" width="11.140625" style="17" customWidth="1"/>
    <col min="36" max="16384" width="10.28515625" style="1"/>
  </cols>
  <sheetData>
    <row r="1" spans="1:35" ht="40.5">
      <c r="A1" s="10" t="s">
        <v>72</v>
      </c>
      <c r="B1" s="10" t="s">
        <v>73</v>
      </c>
      <c r="C1" s="10" t="s">
        <v>74</v>
      </c>
      <c r="D1" s="18" t="s">
        <v>75</v>
      </c>
      <c r="E1" s="4" t="s">
        <v>0</v>
      </c>
      <c r="F1" s="4" t="s">
        <v>95</v>
      </c>
      <c r="G1" s="4" t="s">
        <v>96</v>
      </c>
      <c r="H1" s="4" t="s">
        <v>104</v>
      </c>
      <c r="I1" s="4" t="s">
        <v>97</v>
      </c>
      <c r="J1" s="4" t="s">
        <v>98</v>
      </c>
      <c r="K1" s="4" t="s">
        <v>105</v>
      </c>
      <c r="L1" s="4" t="s">
        <v>1</v>
      </c>
      <c r="M1" s="4" t="s">
        <v>2</v>
      </c>
      <c r="N1" s="4" t="s">
        <v>6</v>
      </c>
      <c r="O1" s="4" t="s">
        <v>7</v>
      </c>
      <c r="P1" s="4" t="s">
        <v>8</v>
      </c>
      <c r="Q1" s="4" t="s">
        <v>9</v>
      </c>
      <c r="R1" s="4" t="s">
        <v>57</v>
      </c>
      <c r="S1" s="4" t="s">
        <v>28</v>
      </c>
      <c r="T1" s="4" t="s">
        <v>29</v>
      </c>
      <c r="U1" s="4" t="s">
        <v>30</v>
      </c>
      <c r="V1" s="4" t="s">
        <v>31</v>
      </c>
      <c r="W1" s="4" t="s">
        <v>32</v>
      </c>
      <c r="X1" s="4" t="s">
        <v>33</v>
      </c>
      <c r="Y1" s="4" t="s">
        <v>34</v>
      </c>
      <c r="Z1" s="4" t="s">
        <v>35</v>
      </c>
      <c r="AA1" s="4" t="s">
        <v>180</v>
      </c>
      <c r="AB1" s="4" t="s">
        <v>181</v>
      </c>
      <c r="AC1" s="4" t="s">
        <v>182</v>
      </c>
      <c r="AD1" s="4" t="s">
        <v>183</v>
      </c>
      <c r="AE1" s="4" t="s">
        <v>175</v>
      </c>
      <c r="AF1" s="4" t="s">
        <v>184</v>
      </c>
      <c r="AG1" s="4" t="s">
        <v>185</v>
      </c>
      <c r="AH1" s="4" t="s">
        <v>211</v>
      </c>
      <c r="AI1" s="1"/>
    </row>
    <row r="2" spans="1:35" s="33" customFormat="1">
      <c r="A2" s="2" t="s">
        <v>203</v>
      </c>
      <c r="B2" s="25" t="s">
        <v>58</v>
      </c>
      <c r="C2" s="25" t="s">
        <v>70</v>
      </c>
      <c r="D2" s="34">
        <f>SUM(E2:AG2)</f>
        <v>249200</v>
      </c>
      <c r="E2" s="34">
        <v>12300</v>
      </c>
      <c r="F2" s="34">
        <v>9300</v>
      </c>
      <c r="G2" s="34">
        <v>5900</v>
      </c>
      <c r="H2" s="34">
        <v>5900</v>
      </c>
      <c r="I2" s="34">
        <v>9300</v>
      </c>
      <c r="J2" s="34">
        <v>6100</v>
      </c>
      <c r="K2" s="34">
        <v>6100</v>
      </c>
      <c r="L2" s="34">
        <v>9300</v>
      </c>
      <c r="M2" s="34">
        <v>9300</v>
      </c>
      <c r="N2" s="34">
        <v>9300</v>
      </c>
      <c r="O2" s="34">
        <v>9300</v>
      </c>
      <c r="P2" s="34">
        <v>9300</v>
      </c>
      <c r="Q2" s="34">
        <v>9300</v>
      </c>
      <c r="R2" s="34">
        <v>9300</v>
      </c>
      <c r="S2" s="34">
        <v>9300</v>
      </c>
      <c r="T2" s="34">
        <v>9300</v>
      </c>
      <c r="U2" s="34">
        <v>9300</v>
      </c>
      <c r="V2" s="34">
        <v>9300</v>
      </c>
      <c r="W2" s="34">
        <v>9300</v>
      </c>
      <c r="X2" s="34">
        <v>9300</v>
      </c>
      <c r="Y2" s="34">
        <v>9300</v>
      </c>
      <c r="Z2" s="34">
        <v>9300</v>
      </c>
      <c r="AA2" s="34">
        <v>9300</v>
      </c>
      <c r="AB2" s="34">
        <v>9300</v>
      </c>
      <c r="AC2" s="34">
        <v>9300</v>
      </c>
      <c r="AD2" s="34">
        <v>9300</v>
      </c>
      <c r="AE2" s="34">
        <v>9300</v>
      </c>
      <c r="AF2" s="34">
        <v>4300</v>
      </c>
      <c r="AG2" s="34">
        <v>4000</v>
      </c>
      <c r="AH2" s="34">
        <v>4200</v>
      </c>
    </row>
    <row r="3" spans="1:35" s="33" customFormat="1">
      <c r="A3" s="2" t="s">
        <v>204</v>
      </c>
      <c r="B3" s="38" t="s">
        <v>60</v>
      </c>
      <c r="C3" s="25" t="s">
        <v>71</v>
      </c>
      <c r="D3" s="34">
        <f t="shared" ref="D3:D24" si="0">SUM(E3:AG3)</f>
        <v>135300</v>
      </c>
      <c r="E3" s="34">
        <v>6600</v>
      </c>
      <c r="F3" s="34">
        <v>5100</v>
      </c>
      <c r="G3" s="34">
        <v>2800</v>
      </c>
      <c r="H3" s="34">
        <v>2800</v>
      </c>
      <c r="I3" s="34">
        <v>5250</v>
      </c>
      <c r="J3" s="34">
        <v>2800</v>
      </c>
      <c r="K3" s="34">
        <v>2800</v>
      </c>
      <c r="L3" s="34">
        <v>5250</v>
      </c>
      <c r="M3" s="34">
        <v>5250</v>
      </c>
      <c r="N3" s="34">
        <v>5250</v>
      </c>
      <c r="O3" s="34">
        <v>5250</v>
      </c>
      <c r="P3" s="34">
        <v>5250</v>
      </c>
      <c r="Q3" s="34">
        <v>5250</v>
      </c>
      <c r="R3" s="34">
        <v>5250</v>
      </c>
      <c r="S3" s="34">
        <v>5250</v>
      </c>
      <c r="T3" s="34">
        <v>5250</v>
      </c>
      <c r="U3" s="34">
        <v>5250</v>
      </c>
      <c r="V3" s="34">
        <v>5250</v>
      </c>
      <c r="W3" s="34">
        <v>5250</v>
      </c>
      <c r="X3" s="34">
        <v>5250</v>
      </c>
      <c r="Y3" s="34">
        <v>5250</v>
      </c>
      <c r="Z3" s="34">
        <v>5250</v>
      </c>
      <c r="AA3" s="34">
        <v>5250</v>
      </c>
      <c r="AB3" s="34">
        <v>5250</v>
      </c>
      <c r="AC3" s="34">
        <v>5250</v>
      </c>
      <c r="AD3" s="34">
        <v>5250</v>
      </c>
      <c r="AE3" s="34">
        <v>5250</v>
      </c>
      <c r="AF3" s="34">
        <v>1150</v>
      </c>
      <c r="AG3" s="34">
        <v>1000</v>
      </c>
      <c r="AH3" s="34">
        <v>5000</v>
      </c>
    </row>
    <row r="4" spans="1:35" s="33" customFormat="1" ht="40.5">
      <c r="A4" s="2" t="s">
        <v>204</v>
      </c>
      <c r="B4" s="38" t="s">
        <v>256</v>
      </c>
      <c r="C4" s="48" t="s">
        <v>258</v>
      </c>
      <c r="D4" s="34">
        <f t="shared" si="0"/>
        <v>6500</v>
      </c>
      <c r="E4" s="34">
        <f>SUM(E5:E6)</f>
        <v>0</v>
      </c>
      <c r="F4" s="34">
        <f t="shared" ref="F4:AH4" si="1">SUM(F5:F6)</f>
        <v>500</v>
      </c>
      <c r="G4" s="34">
        <f t="shared" si="1"/>
        <v>0</v>
      </c>
      <c r="H4" s="34">
        <f t="shared" si="1"/>
        <v>500</v>
      </c>
      <c r="I4" s="34">
        <f t="shared" si="1"/>
        <v>0</v>
      </c>
      <c r="J4" s="34">
        <f t="shared" si="1"/>
        <v>0</v>
      </c>
      <c r="K4" s="34">
        <f t="shared" si="1"/>
        <v>0</v>
      </c>
      <c r="L4" s="34">
        <f t="shared" si="1"/>
        <v>500</v>
      </c>
      <c r="M4" s="34">
        <f t="shared" si="1"/>
        <v>0</v>
      </c>
      <c r="N4" s="34">
        <f t="shared" si="1"/>
        <v>500</v>
      </c>
      <c r="O4" s="34">
        <f t="shared" si="1"/>
        <v>0</v>
      </c>
      <c r="P4" s="34">
        <f t="shared" si="1"/>
        <v>500</v>
      </c>
      <c r="Q4" s="34">
        <f t="shared" si="1"/>
        <v>0</v>
      </c>
      <c r="R4" s="34">
        <f t="shared" si="1"/>
        <v>500</v>
      </c>
      <c r="S4" s="34">
        <f t="shared" si="1"/>
        <v>0</v>
      </c>
      <c r="T4" s="34">
        <f t="shared" si="1"/>
        <v>500</v>
      </c>
      <c r="U4" s="34">
        <f t="shared" si="1"/>
        <v>0</v>
      </c>
      <c r="V4" s="34">
        <f t="shared" si="1"/>
        <v>500</v>
      </c>
      <c r="W4" s="34">
        <f t="shared" si="1"/>
        <v>0</v>
      </c>
      <c r="X4" s="34">
        <f t="shared" si="1"/>
        <v>500</v>
      </c>
      <c r="Y4" s="34">
        <f t="shared" si="1"/>
        <v>0</v>
      </c>
      <c r="Z4" s="34">
        <f t="shared" si="1"/>
        <v>500</v>
      </c>
      <c r="AA4" s="34">
        <f t="shared" si="1"/>
        <v>500</v>
      </c>
      <c r="AB4" s="34">
        <f t="shared" si="1"/>
        <v>0</v>
      </c>
      <c r="AC4" s="34">
        <f t="shared" si="1"/>
        <v>500</v>
      </c>
      <c r="AD4" s="34">
        <f t="shared" si="1"/>
        <v>0</v>
      </c>
      <c r="AE4" s="34">
        <f t="shared" si="1"/>
        <v>500</v>
      </c>
      <c r="AF4" s="34">
        <f t="shared" si="1"/>
        <v>0</v>
      </c>
      <c r="AG4" s="34">
        <f t="shared" si="1"/>
        <v>0</v>
      </c>
      <c r="AH4" s="34">
        <f t="shared" si="1"/>
        <v>0</v>
      </c>
    </row>
    <row r="5" spans="1:35" s="105" customFormat="1" ht="40.5">
      <c r="A5" s="101" t="s">
        <v>204</v>
      </c>
      <c r="B5" s="97" t="s">
        <v>257</v>
      </c>
      <c r="C5" s="98" t="s">
        <v>258</v>
      </c>
      <c r="D5" s="102">
        <f t="shared" si="0"/>
        <v>3900</v>
      </c>
      <c r="E5" s="102">
        <v>0</v>
      </c>
      <c r="F5" s="102">
        <v>300</v>
      </c>
      <c r="G5" s="102">
        <v>0</v>
      </c>
      <c r="H5" s="102">
        <v>300</v>
      </c>
      <c r="I5" s="102">
        <v>0</v>
      </c>
      <c r="J5" s="102">
        <v>0</v>
      </c>
      <c r="K5" s="102">
        <v>0</v>
      </c>
      <c r="L5" s="102">
        <v>300</v>
      </c>
      <c r="M5" s="102">
        <v>0</v>
      </c>
      <c r="N5" s="102">
        <v>300</v>
      </c>
      <c r="O5" s="102">
        <v>0</v>
      </c>
      <c r="P5" s="102">
        <v>300</v>
      </c>
      <c r="Q5" s="102">
        <v>0</v>
      </c>
      <c r="R5" s="102">
        <v>300</v>
      </c>
      <c r="S5" s="102">
        <v>0</v>
      </c>
      <c r="T5" s="102">
        <v>300</v>
      </c>
      <c r="U5" s="102">
        <v>0</v>
      </c>
      <c r="V5" s="102">
        <v>300</v>
      </c>
      <c r="W5" s="102">
        <v>0</v>
      </c>
      <c r="X5" s="102">
        <v>300</v>
      </c>
      <c r="Y5" s="102">
        <v>0</v>
      </c>
      <c r="Z5" s="102">
        <v>300</v>
      </c>
      <c r="AA5" s="102">
        <v>300</v>
      </c>
      <c r="AB5" s="102">
        <v>0</v>
      </c>
      <c r="AC5" s="102">
        <v>300</v>
      </c>
      <c r="AD5" s="102">
        <v>0</v>
      </c>
      <c r="AE5" s="102">
        <v>300</v>
      </c>
      <c r="AF5" s="102">
        <v>0</v>
      </c>
      <c r="AG5" s="102">
        <v>0</v>
      </c>
      <c r="AH5" s="102">
        <v>0</v>
      </c>
    </row>
    <row r="6" spans="1:35" s="105" customFormat="1" ht="54">
      <c r="A6" s="101" t="s">
        <v>205</v>
      </c>
      <c r="B6" s="97" t="s">
        <v>214</v>
      </c>
      <c r="C6" s="98" t="s">
        <v>245</v>
      </c>
      <c r="D6" s="102">
        <f t="shared" si="0"/>
        <v>2600</v>
      </c>
      <c r="E6" s="102">
        <v>0</v>
      </c>
      <c r="F6" s="102">
        <v>200</v>
      </c>
      <c r="G6" s="102">
        <v>0</v>
      </c>
      <c r="H6" s="102">
        <v>200</v>
      </c>
      <c r="I6" s="102">
        <v>0</v>
      </c>
      <c r="J6" s="102">
        <v>0</v>
      </c>
      <c r="K6" s="102">
        <v>0</v>
      </c>
      <c r="L6" s="102">
        <v>200</v>
      </c>
      <c r="M6" s="102">
        <v>0</v>
      </c>
      <c r="N6" s="102">
        <v>200</v>
      </c>
      <c r="O6" s="102">
        <v>0</v>
      </c>
      <c r="P6" s="102">
        <v>200</v>
      </c>
      <c r="Q6" s="102">
        <v>0</v>
      </c>
      <c r="R6" s="102">
        <v>200</v>
      </c>
      <c r="S6" s="102">
        <v>0</v>
      </c>
      <c r="T6" s="102">
        <v>200</v>
      </c>
      <c r="U6" s="102">
        <v>0</v>
      </c>
      <c r="V6" s="102">
        <v>200</v>
      </c>
      <c r="W6" s="102">
        <v>0</v>
      </c>
      <c r="X6" s="102">
        <v>200</v>
      </c>
      <c r="Y6" s="102">
        <v>0</v>
      </c>
      <c r="Z6" s="102">
        <v>200</v>
      </c>
      <c r="AA6" s="102">
        <v>200</v>
      </c>
      <c r="AB6" s="102">
        <v>0</v>
      </c>
      <c r="AC6" s="102">
        <v>200</v>
      </c>
      <c r="AD6" s="102">
        <v>0</v>
      </c>
      <c r="AE6" s="102">
        <v>200</v>
      </c>
      <c r="AF6" s="102">
        <v>0</v>
      </c>
      <c r="AG6" s="102">
        <v>0</v>
      </c>
      <c r="AH6" s="102">
        <v>0</v>
      </c>
    </row>
    <row r="7" spans="1:35" s="33" customFormat="1">
      <c r="A7" s="2" t="s">
        <v>206</v>
      </c>
      <c r="B7" s="11" t="s">
        <v>167</v>
      </c>
      <c r="C7" s="14"/>
      <c r="D7" s="34">
        <f t="shared" si="0"/>
        <v>6900</v>
      </c>
      <c r="E7" s="34">
        <v>300</v>
      </c>
      <c r="F7" s="34">
        <v>300</v>
      </c>
      <c r="G7" s="34">
        <v>0</v>
      </c>
      <c r="H7" s="34">
        <v>0</v>
      </c>
      <c r="I7" s="34">
        <v>300</v>
      </c>
      <c r="J7" s="34">
        <v>0</v>
      </c>
      <c r="K7" s="34">
        <v>0</v>
      </c>
      <c r="L7" s="34">
        <v>300</v>
      </c>
      <c r="M7" s="34">
        <v>300</v>
      </c>
      <c r="N7" s="34">
        <v>300</v>
      </c>
      <c r="O7" s="34">
        <v>300</v>
      </c>
      <c r="P7" s="34">
        <v>300</v>
      </c>
      <c r="Q7" s="34">
        <v>300</v>
      </c>
      <c r="R7" s="34">
        <v>300</v>
      </c>
      <c r="S7" s="34">
        <v>300</v>
      </c>
      <c r="T7" s="34">
        <v>300</v>
      </c>
      <c r="U7" s="34">
        <v>300</v>
      </c>
      <c r="V7" s="34">
        <v>300</v>
      </c>
      <c r="W7" s="34">
        <v>300</v>
      </c>
      <c r="X7" s="34">
        <v>300</v>
      </c>
      <c r="Y7" s="34">
        <v>300</v>
      </c>
      <c r="Z7" s="34">
        <v>300</v>
      </c>
      <c r="AA7" s="34">
        <v>300</v>
      </c>
      <c r="AB7" s="34">
        <v>300</v>
      </c>
      <c r="AC7" s="34">
        <v>300</v>
      </c>
      <c r="AD7" s="34">
        <v>300</v>
      </c>
      <c r="AE7" s="34">
        <v>300</v>
      </c>
      <c r="AF7" s="34">
        <v>0</v>
      </c>
      <c r="AG7" s="34">
        <v>0</v>
      </c>
      <c r="AH7" s="34">
        <v>300</v>
      </c>
    </row>
    <row r="8" spans="1:35" s="33" customFormat="1">
      <c r="A8" s="2" t="s">
        <v>206</v>
      </c>
      <c r="B8" s="11" t="s">
        <v>162</v>
      </c>
      <c r="C8" s="14" t="s">
        <v>238</v>
      </c>
      <c r="D8" s="34">
        <f t="shared" si="0"/>
        <v>11070</v>
      </c>
      <c r="E8" s="34">
        <v>410</v>
      </c>
      <c r="F8" s="34">
        <v>410</v>
      </c>
      <c r="G8" s="34">
        <v>410</v>
      </c>
      <c r="H8" s="34">
        <v>410</v>
      </c>
      <c r="I8" s="34">
        <v>410</v>
      </c>
      <c r="J8" s="34">
        <v>410</v>
      </c>
      <c r="K8" s="34">
        <v>410</v>
      </c>
      <c r="L8" s="34">
        <v>410</v>
      </c>
      <c r="M8" s="34">
        <v>410</v>
      </c>
      <c r="N8" s="34">
        <v>410</v>
      </c>
      <c r="O8" s="34">
        <v>410</v>
      </c>
      <c r="P8" s="34">
        <v>410</v>
      </c>
      <c r="Q8" s="34">
        <v>410</v>
      </c>
      <c r="R8" s="34">
        <v>410</v>
      </c>
      <c r="S8" s="34">
        <v>410</v>
      </c>
      <c r="T8" s="34">
        <v>410</v>
      </c>
      <c r="U8" s="34">
        <v>410</v>
      </c>
      <c r="V8" s="34">
        <v>410</v>
      </c>
      <c r="W8" s="34">
        <v>410</v>
      </c>
      <c r="X8" s="34">
        <v>410</v>
      </c>
      <c r="Y8" s="34">
        <v>410</v>
      </c>
      <c r="Z8" s="34">
        <v>410</v>
      </c>
      <c r="AA8" s="34">
        <v>410</v>
      </c>
      <c r="AB8" s="34">
        <v>410</v>
      </c>
      <c r="AC8" s="34">
        <v>410</v>
      </c>
      <c r="AD8" s="34">
        <v>410</v>
      </c>
      <c r="AE8" s="34">
        <v>410</v>
      </c>
      <c r="AF8" s="34">
        <v>0</v>
      </c>
      <c r="AG8" s="34">
        <v>0</v>
      </c>
      <c r="AH8" s="34">
        <v>410</v>
      </c>
    </row>
    <row r="9" spans="1:35" s="33" customFormat="1">
      <c r="A9" s="2" t="s">
        <v>206</v>
      </c>
      <c r="B9" s="11" t="s">
        <v>163</v>
      </c>
      <c r="C9" s="14"/>
      <c r="D9" s="34">
        <f t="shared" si="0"/>
        <v>6000</v>
      </c>
      <c r="E9" s="34">
        <v>600</v>
      </c>
      <c r="F9" s="34">
        <v>600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600</v>
      </c>
      <c r="M9" s="34">
        <v>0</v>
      </c>
      <c r="N9" s="34">
        <v>0</v>
      </c>
      <c r="O9" s="34">
        <v>600</v>
      </c>
      <c r="P9" s="34">
        <v>0</v>
      </c>
      <c r="Q9" s="34">
        <v>0</v>
      </c>
      <c r="R9" s="34">
        <v>600</v>
      </c>
      <c r="S9" s="34">
        <v>0</v>
      </c>
      <c r="T9" s="34">
        <v>0</v>
      </c>
      <c r="U9" s="34">
        <v>600</v>
      </c>
      <c r="V9" s="34">
        <v>0</v>
      </c>
      <c r="W9" s="34">
        <v>0</v>
      </c>
      <c r="X9" s="34">
        <v>600</v>
      </c>
      <c r="Y9" s="34">
        <v>0</v>
      </c>
      <c r="Z9" s="34">
        <v>0</v>
      </c>
      <c r="AA9" s="34">
        <v>600</v>
      </c>
      <c r="AB9" s="34">
        <v>600</v>
      </c>
      <c r="AC9" s="34">
        <v>0</v>
      </c>
      <c r="AD9" s="34">
        <v>0</v>
      </c>
      <c r="AE9" s="34">
        <v>600</v>
      </c>
      <c r="AF9" s="34">
        <v>0</v>
      </c>
      <c r="AG9" s="34">
        <v>0</v>
      </c>
      <c r="AH9" s="34">
        <v>600</v>
      </c>
    </row>
    <row r="10" spans="1:35" s="33" customFormat="1">
      <c r="A10" s="2" t="s">
        <v>206</v>
      </c>
      <c r="B10" s="11" t="s">
        <v>178</v>
      </c>
      <c r="C10" s="14" t="s">
        <v>254</v>
      </c>
      <c r="D10" s="34">
        <f t="shared" si="0"/>
        <v>62100</v>
      </c>
      <c r="E10" s="34">
        <v>2300</v>
      </c>
      <c r="F10" s="34">
        <v>2300</v>
      </c>
      <c r="G10" s="34">
        <v>2300</v>
      </c>
      <c r="H10" s="34">
        <v>2300</v>
      </c>
      <c r="I10" s="34">
        <v>2300</v>
      </c>
      <c r="J10" s="34">
        <v>2300</v>
      </c>
      <c r="K10" s="34">
        <v>2300</v>
      </c>
      <c r="L10" s="34">
        <v>2300</v>
      </c>
      <c r="M10" s="34">
        <v>2300</v>
      </c>
      <c r="N10" s="34">
        <v>2300</v>
      </c>
      <c r="O10" s="34">
        <v>2300</v>
      </c>
      <c r="P10" s="34">
        <v>2300</v>
      </c>
      <c r="Q10" s="34">
        <v>2300</v>
      </c>
      <c r="R10" s="34">
        <v>2300</v>
      </c>
      <c r="S10" s="34">
        <v>2300</v>
      </c>
      <c r="T10" s="34">
        <v>2300</v>
      </c>
      <c r="U10" s="34">
        <v>2300</v>
      </c>
      <c r="V10" s="34">
        <v>2300</v>
      </c>
      <c r="W10" s="34">
        <v>2300</v>
      </c>
      <c r="X10" s="34">
        <v>2300</v>
      </c>
      <c r="Y10" s="34">
        <v>2300</v>
      </c>
      <c r="Z10" s="34">
        <v>2300</v>
      </c>
      <c r="AA10" s="34">
        <v>2300</v>
      </c>
      <c r="AB10" s="34">
        <v>2300</v>
      </c>
      <c r="AC10" s="34">
        <v>2300</v>
      </c>
      <c r="AD10" s="34">
        <v>2300</v>
      </c>
      <c r="AE10" s="34">
        <v>2300</v>
      </c>
      <c r="AF10" s="34">
        <v>0</v>
      </c>
      <c r="AG10" s="34">
        <v>0</v>
      </c>
      <c r="AH10" s="34">
        <v>2300</v>
      </c>
    </row>
    <row r="11" spans="1:35" s="33" customFormat="1">
      <c r="A11" s="2" t="s">
        <v>206</v>
      </c>
      <c r="B11" s="11" t="s">
        <v>186</v>
      </c>
      <c r="C11" s="14" t="s">
        <v>255</v>
      </c>
      <c r="D11" s="34">
        <f t="shared" si="0"/>
        <v>6000</v>
      </c>
      <c r="E11" s="34">
        <v>600</v>
      </c>
      <c r="F11" s="34">
        <v>600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600</v>
      </c>
      <c r="M11" s="34">
        <v>0</v>
      </c>
      <c r="N11" s="34">
        <v>0</v>
      </c>
      <c r="O11" s="34">
        <v>600</v>
      </c>
      <c r="P11" s="34">
        <v>0</v>
      </c>
      <c r="Q11" s="34">
        <v>0</v>
      </c>
      <c r="R11" s="34">
        <v>600</v>
      </c>
      <c r="S11" s="34">
        <v>0</v>
      </c>
      <c r="T11" s="34">
        <v>0</v>
      </c>
      <c r="U11" s="34">
        <v>600</v>
      </c>
      <c r="V11" s="34">
        <v>0</v>
      </c>
      <c r="W11" s="34">
        <v>0</v>
      </c>
      <c r="X11" s="34">
        <v>600</v>
      </c>
      <c r="Y11" s="34">
        <v>0</v>
      </c>
      <c r="Z11" s="34">
        <v>0</v>
      </c>
      <c r="AA11" s="34">
        <v>600</v>
      </c>
      <c r="AB11" s="34">
        <v>600</v>
      </c>
      <c r="AC11" s="34">
        <v>0</v>
      </c>
      <c r="AD11" s="34">
        <v>0</v>
      </c>
      <c r="AE11" s="34">
        <v>600</v>
      </c>
      <c r="AF11" s="34">
        <v>0</v>
      </c>
      <c r="AG11" s="34">
        <v>0</v>
      </c>
      <c r="AH11" s="34">
        <v>600</v>
      </c>
    </row>
    <row r="12" spans="1:35" s="33" customFormat="1">
      <c r="A12" s="2" t="s">
        <v>206</v>
      </c>
      <c r="B12" s="11" t="s">
        <v>187</v>
      </c>
      <c r="C12" s="14"/>
      <c r="D12" s="34">
        <f t="shared" si="0"/>
        <v>6900</v>
      </c>
      <c r="E12" s="34">
        <v>300</v>
      </c>
      <c r="F12" s="34">
        <v>300</v>
      </c>
      <c r="G12" s="34">
        <v>0</v>
      </c>
      <c r="H12" s="34">
        <v>0</v>
      </c>
      <c r="I12" s="34">
        <v>300</v>
      </c>
      <c r="J12" s="34">
        <v>0</v>
      </c>
      <c r="K12" s="34">
        <v>0</v>
      </c>
      <c r="L12" s="34">
        <v>300</v>
      </c>
      <c r="M12" s="34">
        <v>300</v>
      </c>
      <c r="N12" s="34">
        <v>300</v>
      </c>
      <c r="O12" s="34">
        <v>300</v>
      </c>
      <c r="P12" s="34">
        <v>300</v>
      </c>
      <c r="Q12" s="34">
        <v>300</v>
      </c>
      <c r="R12" s="34">
        <v>300</v>
      </c>
      <c r="S12" s="34">
        <v>300</v>
      </c>
      <c r="T12" s="34">
        <v>300</v>
      </c>
      <c r="U12" s="34">
        <v>300</v>
      </c>
      <c r="V12" s="34">
        <v>300</v>
      </c>
      <c r="W12" s="34">
        <v>300</v>
      </c>
      <c r="X12" s="34">
        <v>300</v>
      </c>
      <c r="Y12" s="34">
        <v>300</v>
      </c>
      <c r="Z12" s="34">
        <v>300</v>
      </c>
      <c r="AA12" s="34">
        <v>300</v>
      </c>
      <c r="AB12" s="34">
        <v>300</v>
      </c>
      <c r="AC12" s="34">
        <v>300</v>
      </c>
      <c r="AD12" s="34">
        <v>300</v>
      </c>
      <c r="AE12" s="34">
        <v>300</v>
      </c>
      <c r="AF12" s="34">
        <v>0</v>
      </c>
      <c r="AG12" s="34">
        <v>0</v>
      </c>
      <c r="AH12" s="34">
        <v>300</v>
      </c>
    </row>
    <row r="13" spans="1:35" s="33" customFormat="1">
      <c r="A13" s="2" t="s">
        <v>206</v>
      </c>
      <c r="B13" s="11" t="s">
        <v>179</v>
      </c>
      <c r="C13" s="14"/>
      <c r="D13" s="34">
        <f t="shared" si="0"/>
        <v>150</v>
      </c>
      <c r="E13" s="34">
        <v>150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150</v>
      </c>
    </row>
    <row r="14" spans="1:35" s="33" customFormat="1">
      <c r="A14" s="2" t="s">
        <v>206</v>
      </c>
      <c r="B14" s="11" t="s">
        <v>168</v>
      </c>
      <c r="C14" s="14"/>
      <c r="D14" s="34">
        <f t="shared" si="0"/>
        <v>16500</v>
      </c>
      <c r="E14" s="34">
        <v>5500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5500</v>
      </c>
      <c r="L14" s="34">
        <v>0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5500</v>
      </c>
      <c r="AF14" s="34">
        <v>0</v>
      </c>
      <c r="AG14" s="34">
        <v>0</v>
      </c>
      <c r="AH14" s="34">
        <v>5500</v>
      </c>
    </row>
    <row r="15" spans="1:35" s="33" customFormat="1" ht="27">
      <c r="A15" s="2" t="s">
        <v>206</v>
      </c>
      <c r="B15" s="3" t="s">
        <v>169</v>
      </c>
      <c r="C15" s="14"/>
      <c r="D15" s="34">
        <f t="shared" si="0"/>
        <v>34000</v>
      </c>
      <c r="E15" s="34">
        <v>34000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34">
        <v>0</v>
      </c>
    </row>
    <row r="16" spans="1:35" s="33" customFormat="1">
      <c r="A16" s="2" t="s">
        <v>206</v>
      </c>
      <c r="B16" s="3" t="s">
        <v>61</v>
      </c>
      <c r="C16" s="14"/>
      <c r="D16" s="34">
        <f t="shared" si="0"/>
        <v>280500</v>
      </c>
      <c r="E16" s="34">
        <v>0</v>
      </c>
      <c r="F16" s="34">
        <v>0</v>
      </c>
      <c r="G16" s="34">
        <v>0</v>
      </c>
      <c r="H16" s="34">
        <v>0</v>
      </c>
      <c r="I16" s="34">
        <v>25500</v>
      </c>
      <c r="J16" s="34">
        <v>0</v>
      </c>
      <c r="K16" s="34">
        <v>0</v>
      </c>
      <c r="L16" s="34">
        <v>0</v>
      </c>
      <c r="M16" s="34">
        <v>25500</v>
      </c>
      <c r="N16" s="34">
        <v>0</v>
      </c>
      <c r="O16" s="34">
        <v>25500</v>
      </c>
      <c r="P16" s="34">
        <v>0</v>
      </c>
      <c r="Q16" s="34">
        <v>25500</v>
      </c>
      <c r="R16" s="34">
        <v>0</v>
      </c>
      <c r="S16" s="34">
        <v>25500</v>
      </c>
      <c r="T16" s="34">
        <v>0</v>
      </c>
      <c r="U16" s="34">
        <v>25500</v>
      </c>
      <c r="V16" s="34">
        <v>0</v>
      </c>
      <c r="W16" s="34">
        <v>25500</v>
      </c>
      <c r="X16" s="34">
        <v>0</v>
      </c>
      <c r="Y16" s="34">
        <v>25500</v>
      </c>
      <c r="Z16" s="34">
        <v>0</v>
      </c>
      <c r="AA16" s="34">
        <v>25500</v>
      </c>
      <c r="AB16" s="34">
        <v>25500</v>
      </c>
      <c r="AC16" s="34">
        <v>0</v>
      </c>
      <c r="AD16" s="34">
        <v>0</v>
      </c>
      <c r="AE16" s="34">
        <v>25500</v>
      </c>
      <c r="AF16" s="34">
        <v>0</v>
      </c>
      <c r="AG16" s="34">
        <v>0</v>
      </c>
      <c r="AH16" s="34">
        <v>25500</v>
      </c>
    </row>
    <row r="17" spans="1:35" s="33" customFormat="1">
      <c r="A17" s="2" t="s">
        <v>206</v>
      </c>
      <c r="B17" s="3" t="s">
        <v>62</v>
      </c>
      <c r="C17" s="3" t="s">
        <v>220</v>
      </c>
      <c r="D17" s="34">
        <f t="shared" si="0"/>
        <v>6000</v>
      </c>
      <c r="E17" s="34">
        <v>500</v>
      </c>
      <c r="F17" s="34">
        <v>0</v>
      </c>
      <c r="G17" s="34">
        <v>0</v>
      </c>
      <c r="H17" s="34">
        <v>0</v>
      </c>
      <c r="I17" s="34">
        <v>500</v>
      </c>
      <c r="J17" s="34">
        <v>0</v>
      </c>
      <c r="K17" s="34">
        <v>0</v>
      </c>
      <c r="L17" s="34">
        <v>0</v>
      </c>
      <c r="M17" s="34">
        <v>500</v>
      </c>
      <c r="N17" s="34">
        <v>0</v>
      </c>
      <c r="O17" s="34">
        <v>500</v>
      </c>
      <c r="P17" s="34">
        <v>0</v>
      </c>
      <c r="Q17" s="34">
        <v>500</v>
      </c>
      <c r="R17" s="34">
        <v>0</v>
      </c>
      <c r="S17" s="34">
        <v>500</v>
      </c>
      <c r="T17" s="34">
        <v>0</v>
      </c>
      <c r="U17" s="34">
        <v>500</v>
      </c>
      <c r="V17" s="34">
        <v>0</v>
      </c>
      <c r="W17" s="34">
        <v>500</v>
      </c>
      <c r="X17" s="34">
        <v>0</v>
      </c>
      <c r="Y17" s="34">
        <v>500</v>
      </c>
      <c r="Z17" s="34">
        <v>0</v>
      </c>
      <c r="AA17" s="34">
        <v>500</v>
      </c>
      <c r="AB17" s="34">
        <v>500</v>
      </c>
      <c r="AC17" s="34">
        <v>0</v>
      </c>
      <c r="AD17" s="34">
        <v>0</v>
      </c>
      <c r="AE17" s="34">
        <v>500</v>
      </c>
      <c r="AF17" s="34">
        <v>0</v>
      </c>
      <c r="AG17" s="34">
        <v>0</v>
      </c>
      <c r="AH17" s="34">
        <v>500</v>
      </c>
    </row>
    <row r="18" spans="1:35" s="33" customFormat="1">
      <c r="A18" s="2" t="s">
        <v>205</v>
      </c>
      <c r="B18" s="3" t="s">
        <v>63</v>
      </c>
      <c r="C18" s="3" t="s">
        <v>221</v>
      </c>
      <c r="D18" s="34">
        <f t="shared" si="0"/>
        <v>3600</v>
      </c>
      <c r="E18" s="34">
        <v>300</v>
      </c>
      <c r="F18" s="34">
        <v>0</v>
      </c>
      <c r="G18" s="34">
        <v>0</v>
      </c>
      <c r="H18" s="34">
        <v>0</v>
      </c>
      <c r="I18" s="34">
        <v>300</v>
      </c>
      <c r="J18" s="34">
        <v>0</v>
      </c>
      <c r="K18" s="34">
        <v>0</v>
      </c>
      <c r="L18" s="34">
        <v>0</v>
      </c>
      <c r="M18" s="34">
        <v>300</v>
      </c>
      <c r="N18" s="34">
        <v>0</v>
      </c>
      <c r="O18" s="34">
        <v>300</v>
      </c>
      <c r="P18" s="34">
        <v>0</v>
      </c>
      <c r="Q18" s="34">
        <v>300</v>
      </c>
      <c r="R18" s="34">
        <v>0</v>
      </c>
      <c r="S18" s="34">
        <v>300</v>
      </c>
      <c r="T18" s="34">
        <v>0</v>
      </c>
      <c r="U18" s="34">
        <v>300</v>
      </c>
      <c r="V18" s="34">
        <v>0</v>
      </c>
      <c r="W18" s="34">
        <v>300</v>
      </c>
      <c r="X18" s="34">
        <v>0</v>
      </c>
      <c r="Y18" s="34">
        <v>300</v>
      </c>
      <c r="Z18" s="34">
        <v>0</v>
      </c>
      <c r="AA18" s="34">
        <v>300</v>
      </c>
      <c r="AB18" s="34">
        <v>300</v>
      </c>
      <c r="AC18" s="34">
        <v>0</v>
      </c>
      <c r="AD18" s="34">
        <v>0</v>
      </c>
      <c r="AE18" s="34">
        <v>300</v>
      </c>
      <c r="AF18" s="34">
        <v>0</v>
      </c>
      <c r="AG18" s="34">
        <v>0</v>
      </c>
      <c r="AH18" s="34">
        <v>300</v>
      </c>
    </row>
    <row r="19" spans="1:35" s="33" customFormat="1">
      <c r="A19" s="2" t="s">
        <v>193</v>
      </c>
      <c r="B19" s="2" t="s">
        <v>67</v>
      </c>
      <c r="C19" s="14"/>
      <c r="D19" s="34">
        <f t="shared" si="0"/>
        <v>6500</v>
      </c>
      <c r="E19" s="34">
        <v>0</v>
      </c>
      <c r="F19" s="34">
        <v>500</v>
      </c>
      <c r="G19" s="34">
        <v>0</v>
      </c>
      <c r="H19" s="34">
        <v>500</v>
      </c>
      <c r="I19" s="34">
        <v>0</v>
      </c>
      <c r="J19" s="34">
        <v>0</v>
      </c>
      <c r="K19" s="34">
        <v>0</v>
      </c>
      <c r="L19" s="34">
        <v>500</v>
      </c>
      <c r="M19" s="34">
        <v>0</v>
      </c>
      <c r="N19" s="34">
        <v>500</v>
      </c>
      <c r="O19" s="34">
        <v>0</v>
      </c>
      <c r="P19" s="34">
        <v>500</v>
      </c>
      <c r="Q19" s="34">
        <v>0</v>
      </c>
      <c r="R19" s="34">
        <v>500</v>
      </c>
      <c r="S19" s="34">
        <v>0</v>
      </c>
      <c r="T19" s="34">
        <v>500</v>
      </c>
      <c r="U19" s="34">
        <v>0</v>
      </c>
      <c r="V19" s="34">
        <v>500</v>
      </c>
      <c r="W19" s="34">
        <v>0</v>
      </c>
      <c r="X19" s="34">
        <v>500</v>
      </c>
      <c r="Y19" s="34">
        <v>0</v>
      </c>
      <c r="Z19" s="34">
        <v>500</v>
      </c>
      <c r="AA19" s="34">
        <v>500</v>
      </c>
      <c r="AB19" s="34">
        <v>0</v>
      </c>
      <c r="AC19" s="34">
        <v>500</v>
      </c>
      <c r="AD19" s="34">
        <v>0</v>
      </c>
      <c r="AE19" s="34">
        <v>500</v>
      </c>
      <c r="AF19" s="34">
        <v>0</v>
      </c>
      <c r="AG19" s="34">
        <v>0</v>
      </c>
      <c r="AH19" s="34">
        <v>0</v>
      </c>
    </row>
    <row r="20" spans="1:35" s="33" customFormat="1">
      <c r="A20" s="2" t="s">
        <v>206</v>
      </c>
      <c r="B20" s="2" t="s">
        <v>188</v>
      </c>
      <c r="C20" s="14"/>
      <c r="D20" s="34">
        <f t="shared" si="0"/>
        <v>7500</v>
      </c>
      <c r="E20" s="34">
        <v>0</v>
      </c>
      <c r="F20" s="34">
        <v>7500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34">
        <v>0</v>
      </c>
      <c r="AG20" s="34">
        <v>0</v>
      </c>
      <c r="AH20" s="34">
        <v>0</v>
      </c>
    </row>
    <row r="21" spans="1:35" s="33" customFormat="1">
      <c r="A21" s="2" t="s">
        <v>206</v>
      </c>
      <c r="B21" s="2" t="s">
        <v>64</v>
      </c>
      <c r="C21" s="14"/>
      <c r="D21" s="34">
        <f t="shared" si="0"/>
        <v>94500</v>
      </c>
      <c r="E21" s="34">
        <v>0</v>
      </c>
      <c r="F21" s="34">
        <v>4500</v>
      </c>
      <c r="G21" s="34">
        <v>0</v>
      </c>
      <c r="H21" s="34">
        <v>0</v>
      </c>
      <c r="I21" s="34">
        <v>4500</v>
      </c>
      <c r="J21" s="34">
        <v>0</v>
      </c>
      <c r="K21" s="34">
        <v>0</v>
      </c>
      <c r="L21" s="34">
        <v>4500</v>
      </c>
      <c r="M21" s="34">
        <v>4500</v>
      </c>
      <c r="N21" s="34">
        <v>4500</v>
      </c>
      <c r="O21" s="34">
        <v>4500</v>
      </c>
      <c r="P21" s="34">
        <v>4500</v>
      </c>
      <c r="Q21" s="34">
        <v>4500</v>
      </c>
      <c r="R21" s="34">
        <v>4500</v>
      </c>
      <c r="S21" s="34">
        <v>4500</v>
      </c>
      <c r="T21" s="34">
        <v>4500</v>
      </c>
      <c r="U21" s="34">
        <v>4500</v>
      </c>
      <c r="V21" s="34">
        <v>4500</v>
      </c>
      <c r="W21" s="34">
        <v>4500</v>
      </c>
      <c r="X21" s="34">
        <v>4500</v>
      </c>
      <c r="Y21" s="34">
        <v>4500</v>
      </c>
      <c r="Z21" s="34">
        <v>4500</v>
      </c>
      <c r="AA21" s="34">
        <v>4500</v>
      </c>
      <c r="AB21" s="34">
        <v>4500</v>
      </c>
      <c r="AC21" s="34">
        <v>4500</v>
      </c>
      <c r="AD21" s="34">
        <v>4500</v>
      </c>
      <c r="AE21" s="34">
        <v>0</v>
      </c>
      <c r="AF21" s="34">
        <v>0</v>
      </c>
      <c r="AG21" s="34">
        <v>0</v>
      </c>
      <c r="AH21" s="34">
        <v>4500</v>
      </c>
    </row>
    <row r="22" spans="1:35" s="33" customFormat="1">
      <c r="A22" s="2" t="s">
        <v>206</v>
      </c>
      <c r="B22" s="2" t="s">
        <v>55</v>
      </c>
      <c r="C22" s="14"/>
      <c r="D22" s="34">
        <f t="shared" si="0"/>
        <v>12600</v>
      </c>
      <c r="E22" s="34">
        <v>0</v>
      </c>
      <c r="F22" s="34">
        <v>600</v>
      </c>
      <c r="G22" s="34">
        <v>0</v>
      </c>
      <c r="H22" s="34">
        <v>0</v>
      </c>
      <c r="I22" s="34">
        <v>600</v>
      </c>
      <c r="J22" s="34">
        <v>0</v>
      </c>
      <c r="K22" s="34">
        <v>0</v>
      </c>
      <c r="L22" s="34">
        <v>600</v>
      </c>
      <c r="M22" s="34">
        <v>600</v>
      </c>
      <c r="N22" s="34">
        <v>600</v>
      </c>
      <c r="O22" s="34">
        <v>600</v>
      </c>
      <c r="P22" s="34">
        <v>600</v>
      </c>
      <c r="Q22" s="34">
        <v>600</v>
      </c>
      <c r="R22" s="34">
        <v>600</v>
      </c>
      <c r="S22" s="34">
        <v>600</v>
      </c>
      <c r="T22" s="34">
        <v>600</v>
      </c>
      <c r="U22" s="34">
        <v>600</v>
      </c>
      <c r="V22" s="34">
        <v>600</v>
      </c>
      <c r="W22" s="34">
        <v>600</v>
      </c>
      <c r="X22" s="34">
        <v>600</v>
      </c>
      <c r="Y22" s="34">
        <v>600</v>
      </c>
      <c r="Z22" s="34">
        <v>600</v>
      </c>
      <c r="AA22" s="34">
        <v>600</v>
      </c>
      <c r="AB22" s="34">
        <v>600</v>
      </c>
      <c r="AC22" s="34">
        <v>600</v>
      </c>
      <c r="AD22" s="34">
        <v>600</v>
      </c>
      <c r="AE22" s="34">
        <v>0</v>
      </c>
      <c r="AF22" s="34">
        <v>0</v>
      </c>
      <c r="AG22" s="34">
        <v>0</v>
      </c>
      <c r="AH22" s="34">
        <v>600</v>
      </c>
    </row>
    <row r="23" spans="1:35" s="33" customFormat="1">
      <c r="A23" s="2" t="s">
        <v>193</v>
      </c>
      <c r="B23" s="2" t="s">
        <v>66</v>
      </c>
      <c r="C23" s="14"/>
      <c r="D23" s="34">
        <f t="shared" si="0"/>
        <v>28000</v>
      </c>
      <c r="E23" s="34">
        <v>1000</v>
      </c>
      <c r="F23" s="34">
        <v>1000</v>
      </c>
      <c r="G23" s="34">
        <v>1000</v>
      </c>
      <c r="H23" s="34">
        <v>1000</v>
      </c>
      <c r="I23" s="34">
        <v>1000</v>
      </c>
      <c r="J23" s="34">
        <v>1000</v>
      </c>
      <c r="K23" s="34">
        <v>1000</v>
      </c>
      <c r="L23" s="34">
        <v>1000</v>
      </c>
      <c r="M23" s="34">
        <v>1000</v>
      </c>
      <c r="N23" s="34">
        <v>1000</v>
      </c>
      <c r="O23" s="34">
        <v>1000</v>
      </c>
      <c r="P23" s="34">
        <v>1000</v>
      </c>
      <c r="Q23" s="34">
        <v>1000</v>
      </c>
      <c r="R23" s="34">
        <v>1000</v>
      </c>
      <c r="S23" s="34">
        <v>1000</v>
      </c>
      <c r="T23" s="34">
        <v>1000</v>
      </c>
      <c r="U23" s="34">
        <v>1000</v>
      </c>
      <c r="V23" s="34">
        <v>1000</v>
      </c>
      <c r="W23" s="34">
        <v>1000</v>
      </c>
      <c r="X23" s="34">
        <v>1000</v>
      </c>
      <c r="Y23" s="34">
        <v>1000</v>
      </c>
      <c r="Z23" s="34">
        <v>1000</v>
      </c>
      <c r="AA23" s="34">
        <v>1000</v>
      </c>
      <c r="AB23" s="34">
        <v>1000</v>
      </c>
      <c r="AC23" s="34">
        <v>1000</v>
      </c>
      <c r="AD23" s="34">
        <v>1000</v>
      </c>
      <c r="AE23" s="34">
        <v>1000</v>
      </c>
      <c r="AF23" s="34">
        <v>1000</v>
      </c>
      <c r="AG23" s="34">
        <v>0</v>
      </c>
      <c r="AH23" s="34">
        <v>1000</v>
      </c>
    </row>
    <row r="24" spans="1:35" s="33" customFormat="1">
      <c r="A24" s="2" t="s">
        <v>206</v>
      </c>
      <c r="B24" s="2" t="s">
        <v>65</v>
      </c>
      <c r="C24" s="3"/>
      <c r="D24" s="34">
        <f t="shared" si="0"/>
        <v>22400</v>
      </c>
      <c r="E24" s="34">
        <v>800</v>
      </c>
      <c r="F24" s="34">
        <v>800</v>
      </c>
      <c r="G24" s="34">
        <v>800</v>
      </c>
      <c r="H24" s="34">
        <v>800</v>
      </c>
      <c r="I24" s="34">
        <v>800</v>
      </c>
      <c r="J24" s="34">
        <v>800</v>
      </c>
      <c r="K24" s="34">
        <v>800</v>
      </c>
      <c r="L24" s="34">
        <v>800</v>
      </c>
      <c r="M24" s="34">
        <v>800</v>
      </c>
      <c r="N24" s="34">
        <v>800</v>
      </c>
      <c r="O24" s="34">
        <v>800</v>
      </c>
      <c r="P24" s="34">
        <v>800</v>
      </c>
      <c r="Q24" s="34">
        <v>800</v>
      </c>
      <c r="R24" s="34">
        <v>800</v>
      </c>
      <c r="S24" s="34">
        <v>800</v>
      </c>
      <c r="T24" s="34">
        <v>800</v>
      </c>
      <c r="U24" s="34">
        <v>800</v>
      </c>
      <c r="V24" s="34">
        <v>800</v>
      </c>
      <c r="W24" s="34">
        <v>800</v>
      </c>
      <c r="X24" s="34">
        <v>800</v>
      </c>
      <c r="Y24" s="34">
        <v>800</v>
      </c>
      <c r="Z24" s="34">
        <v>800</v>
      </c>
      <c r="AA24" s="34">
        <v>800</v>
      </c>
      <c r="AB24" s="34">
        <v>800</v>
      </c>
      <c r="AC24" s="34">
        <v>800</v>
      </c>
      <c r="AD24" s="34">
        <v>800</v>
      </c>
      <c r="AE24" s="34">
        <v>800</v>
      </c>
      <c r="AF24" s="34">
        <v>800</v>
      </c>
      <c r="AG24" s="34">
        <v>0</v>
      </c>
      <c r="AH24" s="34">
        <v>800</v>
      </c>
    </row>
    <row r="25" spans="1:35">
      <c r="A25" s="27" t="s">
        <v>76</v>
      </c>
      <c r="B25" s="13"/>
      <c r="C25" s="6"/>
      <c r="D25" s="19">
        <f>SUM(D2:D24)-SUM(D5:D6)</f>
        <v>1002220</v>
      </c>
      <c r="E25" s="19">
        <f>SUM(E2:E24)-SUM(E5:E6)</f>
        <v>65660</v>
      </c>
      <c r="F25" s="19">
        <f t="shared" ref="F25:AG25" si="2">SUM(F2:F24)-SUM(F5:F6)</f>
        <v>34310</v>
      </c>
      <c r="G25" s="19">
        <f t="shared" si="2"/>
        <v>13210</v>
      </c>
      <c r="H25" s="19">
        <f t="shared" si="2"/>
        <v>14210</v>
      </c>
      <c r="I25" s="19">
        <f t="shared" si="2"/>
        <v>51060</v>
      </c>
      <c r="J25" s="19">
        <f t="shared" si="2"/>
        <v>13410</v>
      </c>
      <c r="K25" s="19">
        <f t="shared" si="2"/>
        <v>18910</v>
      </c>
      <c r="L25" s="19">
        <f t="shared" si="2"/>
        <v>26960</v>
      </c>
      <c r="M25" s="19">
        <f t="shared" si="2"/>
        <v>51060</v>
      </c>
      <c r="N25" s="19">
        <f t="shared" si="2"/>
        <v>25760</v>
      </c>
      <c r="O25" s="19">
        <f t="shared" si="2"/>
        <v>52260</v>
      </c>
      <c r="P25" s="19">
        <f t="shared" si="2"/>
        <v>25760</v>
      </c>
      <c r="Q25" s="19">
        <f t="shared" si="2"/>
        <v>51060</v>
      </c>
      <c r="R25" s="19">
        <f t="shared" si="2"/>
        <v>26960</v>
      </c>
      <c r="S25" s="19">
        <f t="shared" si="2"/>
        <v>51060</v>
      </c>
      <c r="T25" s="19">
        <f t="shared" si="2"/>
        <v>25760</v>
      </c>
      <c r="U25" s="19">
        <f t="shared" si="2"/>
        <v>52260</v>
      </c>
      <c r="V25" s="19">
        <f t="shared" si="2"/>
        <v>25760</v>
      </c>
      <c r="W25" s="19">
        <f t="shared" si="2"/>
        <v>51060</v>
      </c>
      <c r="X25" s="19">
        <f t="shared" si="2"/>
        <v>26960</v>
      </c>
      <c r="Y25" s="19">
        <f t="shared" si="2"/>
        <v>51060</v>
      </c>
      <c r="Z25" s="19">
        <f t="shared" si="2"/>
        <v>25760</v>
      </c>
      <c r="AA25" s="19">
        <f t="shared" si="2"/>
        <v>53260</v>
      </c>
      <c r="AB25" s="19">
        <f t="shared" si="2"/>
        <v>52260</v>
      </c>
      <c r="AC25" s="19">
        <f t="shared" si="2"/>
        <v>25760</v>
      </c>
      <c r="AD25" s="19">
        <f t="shared" si="2"/>
        <v>24760</v>
      </c>
      <c r="AE25" s="19">
        <f t="shared" si="2"/>
        <v>53660</v>
      </c>
      <c r="AF25" s="19">
        <f t="shared" si="2"/>
        <v>7250</v>
      </c>
      <c r="AG25" s="19">
        <f t="shared" si="2"/>
        <v>5000</v>
      </c>
      <c r="AH25" s="43"/>
      <c r="AI25" s="1"/>
    </row>
    <row r="26" spans="1:35">
      <c r="A26" s="27" t="s">
        <v>198</v>
      </c>
      <c r="B26" s="12"/>
      <c r="C26" s="6"/>
      <c r="D26" s="19">
        <f t="shared" ref="D26" si="3">ROUND(D25*0.15,0)</f>
        <v>150333</v>
      </c>
      <c r="E26" s="19">
        <f t="shared" ref="E26:AG26" si="4">ROUND(E25*0.15,0)</f>
        <v>9849</v>
      </c>
      <c r="F26" s="19">
        <f t="shared" si="4"/>
        <v>5147</v>
      </c>
      <c r="G26" s="19">
        <f t="shared" si="4"/>
        <v>1982</v>
      </c>
      <c r="H26" s="19">
        <f t="shared" si="4"/>
        <v>2132</v>
      </c>
      <c r="I26" s="19">
        <f t="shared" si="4"/>
        <v>7659</v>
      </c>
      <c r="J26" s="19">
        <f t="shared" si="4"/>
        <v>2012</v>
      </c>
      <c r="K26" s="19">
        <f t="shared" si="4"/>
        <v>2837</v>
      </c>
      <c r="L26" s="19">
        <f t="shared" si="4"/>
        <v>4044</v>
      </c>
      <c r="M26" s="19">
        <f t="shared" si="4"/>
        <v>7659</v>
      </c>
      <c r="N26" s="19">
        <f t="shared" si="4"/>
        <v>3864</v>
      </c>
      <c r="O26" s="19">
        <f t="shared" si="4"/>
        <v>7839</v>
      </c>
      <c r="P26" s="19">
        <f t="shared" si="4"/>
        <v>3864</v>
      </c>
      <c r="Q26" s="19">
        <f t="shared" si="4"/>
        <v>7659</v>
      </c>
      <c r="R26" s="19">
        <f t="shared" si="4"/>
        <v>4044</v>
      </c>
      <c r="S26" s="19">
        <f t="shared" si="4"/>
        <v>7659</v>
      </c>
      <c r="T26" s="19">
        <f t="shared" si="4"/>
        <v>3864</v>
      </c>
      <c r="U26" s="19">
        <f t="shared" si="4"/>
        <v>7839</v>
      </c>
      <c r="V26" s="19">
        <f t="shared" si="4"/>
        <v>3864</v>
      </c>
      <c r="W26" s="19">
        <f t="shared" si="4"/>
        <v>7659</v>
      </c>
      <c r="X26" s="19">
        <f t="shared" si="4"/>
        <v>4044</v>
      </c>
      <c r="Y26" s="19">
        <f t="shared" si="4"/>
        <v>7659</v>
      </c>
      <c r="Z26" s="19">
        <f t="shared" si="4"/>
        <v>3864</v>
      </c>
      <c r="AA26" s="19">
        <f t="shared" si="4"/>
        <v>7989</v>
      </c>
      <c r="AB26" s="19">
        <f t="shared" si="4"/>
        <v>7839</v>
      </c>
      <c r="AC26" s="19">
        <f t="shared" si="4"/>
        <v>3864</v>
      </c>
      <c r="AD26" s="19">
        <f t="shared" si="4"/>
        <v>3714</v>
      </c>
      <c r="AE26" s="19">
        <f t="shared" si="4"/>
        <v>8049</v>
      </c>
      <c r="AF26" s="19">
        <f t="shared" si="4"/>
        <v>1088</v>
      </c>
      <c r="AG26" s="19">
        <f t="shared" si="4"/>
        <v>750</v>
      </c>
      <c r="AH26" s="43"/>
      <c r="AI26" s="1"/>
    </row>
    <row r="27" spans="1:35">
      <c r="A27" s="27" t="s">
        <v>77</v>
      </c>
      <c r="B27" s="13"/>
      <c r="C27" s="6"/>
      <c r="D27" s="19">
        <f>D25+D26</f>
        <v>1152553</v>
      </c>
      <c r="E27" s="19">
        <f>E25+E26</f>
        <v>75509</v>
      </c>
      <c r="F27" s="19">
        <f t="shared" ref="F27:AG27" si="5">F25+F26</f>
        <v>39457</v>
      </c>
      <c r="G27" s="19">
        <f t="shared" si="5"/>
        <v>15192</v>
      </c>
      <c r="H27" s="19">
        <f t="shared" si="5"/>
        <v>16342</v>
      </c>
      <c r="I27" s="19">
        <f t="shared" si="5"/>
        <v>58719</v>
      </c>
      <c r="J27" s="19">
        <f t="shared" si="5"/>
        <v>15422</v>
      </c>
      <c r="K27" s="19">
        <f t="shared" si="5"/>
        <v>21747</v>
      </c>
      <c r="L27" s="19">
        <f t="shared" si="5"/>
        <v>31004</v>
      </c>
      <c r="M27" s="19">
        <f t="shared" si="5"/>
        <v>58719</v>
      </c>
      <c r="N27" s="19">
        <f t="shared" si="5"/>
        <v>29624</v>
      </c>
      <c r="O27" s="19">
        <f t="shared" si="5"/>
        <v>60099</v>
      </c>
      <c r="P27" s="19">
        <f t="shared" si="5"/>
        <v>29624</v>
      </c>
      <c r="Q27" s="19">
        <f t="shared" si="5"/>
        <v>58719</v>
      </c>
      <c r="R27" s="19">
        <f t="shared" si="5"/>
        <v>31004</v>
      </c>
      <c r="S27" s="19">
        <f t="shared" si="5"/>
        <v>58719</v>
      </c>
      <c r="T27" s="19">
        <f t="shared" si="5"/>
        <v>29624</v>
      </c>
      <c r="U27" s="19">
        <f t="shared" si="5"/>
        <v>60099</v>
      </c>
      <c r="V27" s="19">
        <f t="shared" si="5"/>
        <v>29624</v>
      </c>
      <c r="W27" s="19">
        <f t="shared" si="5"/>
        <v>58719</v>
      </c>
      <c r="X27" s="19">
        <f t="shared" si="5"/>
        <v>31004</v>
      </c>
      <c r="Y27" s="19">
        <f t="shared" si="5"/>
        <v>58719</v>
      </c>
      <c r="Z27" s="19">
        <f t="shared" si="5"/>
        <v>29624</v>
      </c>
      <c r="AA27" s="19">
        <f t="shared" si="5"/>
        <v>61249</v>
      </c>
      <c r="AB27" s="19">
        <f t="shared" si="5"/>
        <v>60099</v>
      </c>
      <c r="AC27" s="19">
        <f t="shared" si="5"/>
        <v>29624</v>
      </c>
      <c r="AD27" s="19">
        <f t="shared" si="5"/>
        <v>28474</v>
      </c>
      <c r="AE27" s="19">
        <f t="shared" si="5"/>
        <v>61709</v>
      </c>
      <c r="AF27" s="19">
        <f t="shared" si="5"/>
        <v>8338</v>
      </c>
      <c r="AG27" s="19">
        <f t="shared" si="5"/>
        <v>5750</v>
      </c>
      <c r="AH27" s="43"/>
      <c r="AI27" s="1"/>
    </row>
    <row r="28" spans="1:35">
      <c r="A28" s="27" t="s">
        <v>199</v>
      </c>
      <c r="B28" s="12"/>
      <c r="C28" s="6"/>
      <c r="D28" s="19">
        <f>D27*2</f>
        <v>2305106</v>
      </c>
      <c r="E28" s="19">
        <f>E27*2</f>
        <v>151018</v>
      </c>
      <c r="F28" s="19">
        <f t="shared" ref="F28:AG28" si="6">F27*2</f>
        <v>78914</v>
      </c>
      <c r="G28" s="19">
        <f t="shared" si="6"/>
        <v>30384</v>
      </c>
      <c r="H28" s="19">
        <f t="shared" si="6"/>
        <v>32684</v>
      </c>
      <c r="I28" s="19">
        <f t="shared" si="6"/>
        <v>117438</v>
      </c>
      <c r="J28" s="19">
        <f t="shared" si="6"/>
        <v>30844</v>
      </c>
      <c r="K28" s="19">
        <f t="shared" si="6"/>
        <v>43494</v>
      </c>
      <c r="L28" s="19">
        <f t="shared" si="6"/>
        <v>62008</v>
      </c>
      <c r="M28" s="19">
        <f t="shared" si="6"/>
        <v>117438</v>
      </c>
      <c r="N28" s="19">
        <f t="shared" si="6"/>
        <v>59248</v>
      </c>
      <c r="O28" s="19">
        <f t="shared" si="6"/>
        <v>120198</v>
      </c>
      <c r="P28" s="19">
        <f t="shared" si="6"/>
        <v>59248</v>
      </c>
      <c r="Q28" s="19">
        <f t="shared" si="6"/>
        <v>117438</v>
      </c>
      <c r="R28" s="19">
        <f t="shared" si="6"/>
        <v>62008</v>
      </c>
      <c r="S28" s="19">
        <f t="shared" si="6"/>
        <v>117438</v>
      </c>
      <c r="T28" s="19">
        <f t="shared" si="6"/>
        <v>59248</v>
      </c>
      <c r="U28" s="19">
        <f t="shared" si="6"/>
        <v>120198</v>
      </c>
      <c r="V28" s="19">
        <f t="shared" si="6"/>
        <v>59248</v>
      </c>
      <c r="W28" s="19">
        <f t="shared" si="6"/>
        <v>117438</v>
      </c>
      <c r="X28" s="19">
        <f t="shared" si="6"/>
        <v>62008</v>
      </c>
      <c r="Y28" s="19">
        <f t="shared" si="6"/>
        <v>117438</v>
      </c>
      <c r="Z28" s="19">
        <f t="shared" si="6"/>
        <v>59248</v>
      </c>
      <c r="AA28" s="19">
        <f t="shared" si="6"/>
        <v>122498</v>
      </c>
      <c r="AB28" s="19">
        <f t="shared" si="6"/>
        <v>120198</v>
      </c>
      <c r="AC28" s="19">
        <f t="shared" si="6"/>
        <v>59248</v>
      </c>
      <c r="AD28" s="19">
        <f t="shared" si="6"/>
        <v>56948</v>
      </c>
      <c r="AE28" s="19">
        <f t="shared" si="6"/>
        <v>123418</v>
      </c>
      <c r="AF28" s="19">
        <f t="shared" si="6"/>
        <v>16676</v>
      </c>
      <c r="AG28" s="19">
        <f t="shared" si="6"/>
        <v>11500</v>
      </c>
      <c r="AH28" s="43"/>
      <c r="AI28" s="1"/>
    </row>
    <row r="29" spans="1:35" ht="17.25" thickBot="1">
      <c r="A29" s="89" t="s">
        <v>78</v>
      </c>
      <c r="B29" s="90"/>
      <c r="C29" s="91"/>
      <c r="AG29" s="1"/>
      <c r="AH29" s="1"/>
      <c r="AI29" s="1"/>
    </row>
    <row r="30" spans="1:35" ht="67.5" customHeight="1" thickBot="1">
      <c r="A30" s="72" t="s">
        <v>248</v>
      </c>
      <c r="B30" s="73"/>
      <c r="C30" s="74"/>
      <c r="AG30" s="1"/>
      <c r="AH30" s="1"/>
      <c r="AI30" s="1"/>
    </row>
    <row r="31" spans="1:35" s="7" customFormat="1">
      <c r="A31" s="10" t="s">
        <v>79</v>
      </c>
      <c r="B31" s="10" t="s">
        <v>73</v>
      </c>
      <c r="C31" s="10" t="s">
        <v>74</v>
      </c>
      <c r="D31" s="18" t="s">
        <v>75</v>
      </c>
      <c r="E31" s="8" t="s">
        <v>80</v>
      </c>
      <c r="F31" s="8" t="s">
        <v>81</v>
      </c>
      <c r="G31" s="8" t="s">
        <v>82</v>
      </c>
      <c r="H31" s="8" t="s">
        <v>83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5" s="37" customFormat="1">
      <c r="A32" s="39" t="s">
        <v>84</v>
      </c>
      <c r="B32" s="39" t="s">
        <v>85</v>
      </c>
      <c r="C32" s="25" t="s">
        <v>212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5"/>
      <c r="J32" s="35"/>
      <c r="K32" s="35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22"/>
      <c r="AE32" s="35"/>
      <c r="AF32" s="35"/>
      <c r="AG32" s="35"/>
    </row>
    <row r="33" spans="1:35" s="37" customFormat="1">
      <c r="A33" s="39" t="s">
        <v>86</v>
      </c>
      <c r="B33" s="39" t="s">
        <v>86</v>
      </c>
      <c r="C33" s="25" t="s">
        <v>212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5"/>
      <c r="J33" s="35"/>
      <c r="K33" s="35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5"/>
      <c r="AF33" s="35"/>
      <c r="AG33" s="35"/>
    </row>
    <row r="34" spans="1:35" s="37" customFormat="1">
      <c r="A34" s="39" t="s">
        <v>213</v>
      </c>
      <c r="B34" s="39" t="s">
        <v>54</v>
      </c>
      <c r="C34" s="25" t="s">
        <v>212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5"/>
      <c r="J34" s="35"/>
      <c r="K34" s="35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5"/>
      <c r="AF34" s="35"/>
      <c r="AG34" s="35"/>
    </row>
    <row r="35" spans="1:35" s="7" customFormat="1">
      <c r="A35" s="86" t="s">
        <v>87</v>
      </c>
      <c r="B35" s="87"/>
      <c r="C35" s="5"/>
      <c r="D35" s="23">
        <f>SUM(D32:D33)</f>
        <v>0</v>
      </c>
      <c r="E35" s="22"/>
      <c r="F35" s="22"/>
      <c r="G35" s="22"/>
      <c r="H35" s="22"/>
      <c r="I35" s="22"/>
      <c r="J35" s="22"/>
      <c r="K35" s="22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4"/>
      <c r="AE35" s="21"/>
      <c r="AF35" s="21"/>
      <c r="AG35" s="21"/>
    </row>
    <row r="36" spans="1:35" s="7" customFormat="1">
      <c r="A36" s="92" t="s">
        <v>197</v>
      </c>
      <c r="B36" s="93"/>
      <c r="C36" s="5"/>
      <c r="D36" s="19">
        <f t="shared" ref="D36" si="7">ROUND(D35*0.15,0)</f>
        <v>0</v>
      </c>
      <c r="E36" s="22"/>
      <c r="F36" s="22"/>
      <c r="G36" s="22"/>
      <c r="H36" s="22"/>
      <c r="I36" s="22"/>
      <c r="J36" s="22"/>
      <c r="K36" s="22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4"/>
      <c r="AE36" s="21"/>
      <c r="AF36" s="21"/>
      <c r="AG36" s="21"/>
    </row>
    <row r="37" spans="1:35" s="7" customFormat="1">
      <c r="A37" s="86" t="s">
        <v>88</v>
      </c>
      <c r="B37" s="87"/>
      <c r="C37" s="5"/>
      <c r="D37" s="23">
        <f>D35+D36</f>
        <v>0</v>
      </c>
      <c r="E37" s="22"/>
      <c r="F37" s="22"/>
      <c r="G37" s="22"/>
      <c r="H37" s="22"/>
      <c r="I37" s="22"/>
      <c r="J37" s="22"/>
      <c r="K37" s="22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4"/>
      <c r="AE37" s="21"/>
      <c r="AF37" s="21"/>
      <c r="AG37" s="21"/>
    </row>
    <row r="38" spans="1:35" s="7" customFormat="1">
      <c r="A38" s="94" t="s">
        <v>89</v>
      </c>
      <c r="B38" s="95"/>
      <c r="C38" s="5"/>
      <c r="D38" s="23">
        <f>D28+D37</f>
        <v>2305106</v>
      </c>
      <c r="E38" s="17"/>
      <c r="F38" s="17"/>
      <c r="G38" s="17"/>
      <c r="H38" s="17"/>
      <c r="I38" s="17"/>
      <c r="J38" s="17"/>
      <c r="K38" s="17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4"/>
      <c r="AE38" s="21"/>
      <c r="AF38" s="21"/>
      <c r="AG38" s="21"/>
    </row>
    <row r="39" spans="1:35" s="7" customFormat="1" ht="12.75" customHeight="1">
      <c r="A39" s="9"/>
      <c r="B39" s="9"/>
      <c r="C39" s="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9"/>
    </row>
    <row r="40" spans="1:35" ht="27">
      <c r="A40" s="49" t="s">
        <v>90</v>
      </c>
      <c r="B40" s="49" t="s">
        <v>73</v>
      </c>
      <c r="C40" s="49" t="s">
        <v>74</v>
      </c>
      <c r="D40" s="50" t="s">
        <v>210</v>
      </c>
      <c r="AH40" s="1"/>
      <c r="AI40" s="1"/>
    </row>
    <row r="41" spans="1:35" s="30" customFormat="1">
      <c r="A41" s="3" t="s">
        <v>203</v>
      </c>
      <c r="B41" s="26" t="s">
        <v>10</v>
      </c>
      <c r="C41" s="26"/>
      <c r="D41" s="28">
        <v>500</v>
      </c>
      <c r="E41" s="22"/>
      <c r="F41" s="22"/>
      <c r="G41" s="22"/>
      <c r="H41" s="22"/>
      <c r="I41" s="22"/>
      <c r="J41" s="22"/>
      <c r="K41" s="22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</row>
    <row r="42" spans="1:35" s="30" customFormat="1">
      <c r="A42" s="3" t="s">
        <v>204</v>
      </c>
      <c r="B42" s="26" t="s">
        <v>10</v>
      </c>
      <c r="C42" s="26"/>
      <c r="D42" s="28">
        <v>500</v>
      </c>
      <c r="E42" s="22"/>
      <c r="F42" s="22"/>
      <c r="G42" s="22"/>
      <c r="H42" s="22"/>
      <c r="I42" s="22"/>
      <c r="J42" s="22"/>
      <c r="K42" s="22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</row>
    <row r="43" spans="1:35" s="30" customFormat="1">
      <c r="A43" s="3" t="s">
        <v>206</v>
      </c>
      <c r="B43" s="26" t="s">
        <v>11</v>
      </c>
      <c r="C43" s="26"/>
      <c r="D43" s="28">
        <v>600</v>
      </c>
      <c r="E43" s="22"/>
      <c r="F43" s="22"/>
      <c r="G43" s="22"/>
      <c r="H43" s="22"/>
      <c r="I43" s="22"/>
      <c r="J43" s="22"/>
      <c r="K43" s="22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</row>
    <row r="44" spans="1:35" s="30" customFormat="1">
      <c r="A44" s="3" t="s">
        <v>206</v>
      </c>
      <c r="B44" s="26" t="s">
        <v>12</v>
      </c>
      <c r="C44" s="26"/>
      <c r="D44" s="28">
        <v>200</v>
      </c>
      <c r="E44" s="22"/>
      <c r="F44" s="22"/>
      <c r="G44" s="22"/>
      <c r="H44" s="22"/>
      <c r="I44" s="22"/>
      <c r="J44" s="22"/>
      <c r="K44" s="22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</row>
    <row r="45" spans="1:35" s="30" customFormat="1">
      <c r="A45" s="3" t="s">
        <v>206</v>
      </c>
      <c r="B45" s="26" t="s">
        <v>13</v>
      </c>
      <c r="C45" s="26"/>
      <c r="D45" s="28">
        <v>3000</v>
      </c>
      <c r="E45" s="22"/>
      <c r="F45" s="22"/>
      <c r="G45" s="22"/>
      <c r="H45" s="22"/>
      <c r="I45" s="22"/>
      <c r="J45" s="22"/>
      <c r="K45" s="22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</row>
    <row r="46" spans="1:35" s="30" customFormat="1">
      <c r="A46" s="3" t="s">
        <v>206</v>
      </c>
      <c r="B46" s="26" t="s">
        <v>14</v>
      </c>
      <c r="C46" s="26"/>
      <c r="D46" s="28">
        <v>3300</v>
      </c>
      <c r="E46" s="22"/>
      <c r="F46" s="22"/>
      <c r="G46" s="22"/>
      <c r="H46" s="22"/>
      <c r="I46" s="22"/>
      <c r="J46" s="22"/>
      <c r="K46" s="22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</row>
    <row r="47" spans="1:35" s="30" customFormat="1">
      <c r="A47" s="3" t="s">
        <v>206</v>
      </c>
      <c r="B47" s="26" t="s">
        <v>15</v>
      </c>
      <c r="C47" s="26"/>
      <c r="D47" s="28">
        <v>200</v>
      </c>
      <c r="E47" s="22"/>
      <c r="F47" s="22"/>
      <c r="G47" s="22"/>
      <c r="H47" s="22"/>
      <c r="I47" s="22"/>
      <c r="J47" s="22"/>
      <c r="K47" s="22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</row>
    <row r="48" spans="1:35" s="30" customFormat="1">
      <c r="A48" s="3" t="s">
        <v>205</v>
      </c>
      <c r="B48" s="44" t="s">
        <v>214</v>
      </c>
      <c r="C48" s="31" t="s">
        <v>226</v>
      </c>
      <c r="D48" s="28">
        <v>200</v>
      </c>
      <c r="E48" s="22"/>
      <c r="F48" s="22"/>
      <c r="G48" s="22"/>
      <c r="H48" s="22"/>
      <c r="I48" s="22"/>
      <c r="J48" s="22"/>
      <c r="K48" s="22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</row>
    <row r="49" spans="1:35" s="30" customFormat="1" ht="27">
      <c r="A49" s="3" t="s">
        <v>59</v>
      </c>
      <c r="B49" s="26" t="s">
        <v>16</v>
      </c>
      <c r="C49" s="31" t="s">
        <v>249</v>
      </c>
      <c r="D49" s="28">
        <v>300</v>
      </c>
      <c r="E49" s="22"/>
      <c r="F49" s="22"/>
      <c r="G49" s="22"/>
      <c r="H49" s="22"/>
      <c r="I49" s="22"/>
      <c r="J49" s="22"/>
      <c r="K49" s="22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</row>
    <row r="50" spans="1:35" s="30" customFormat="1" ht="27">
      <c r="A50" s="3" t="s">
        <v>59</v>
      </c>
      <c r="B50" s="26" t="s">
        <v>16</v>
      </c>
      <c r="C50" s="26" t="s">
        <v>250</v>
      </c>
      <c r="D50" s="28">
        <v>500</v>
      </c>
      <c r="E50" s="22"/>
      <c r="F50" s="22"/>
      <c r="G50" s="22"/>
      <c r="H50" s="22"/>
      <c r="I50" s="22"/>
      <c r="J50" s="22"/>
      <c r="K50" s="22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</row>
    <row r="51" spans="1:35" s="30" customFormat="1" ht="27">
      <c r="A51" s="3" t="s">
        <v>193</v>
      </c>
      <c r="B51" s="26" t="s">
        <v>17</v>
      </c>
      <c r="C51" s="26"/>
      <c r="D51" s="28">
        <v>500</v>
      </c>
      <c r="E51" s="22"/>
      <c r="F51" s="22"/>
      <c r="G51" s="22"/>
      <c r="H51" s="22"/>
      <c r="I51" s="22"/>
      <c r="J51" s="22"/>
      <c r="K51" s="22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</row>
    <row r="52" spans="1:35" s="30" customFormat="1" ht="40.5">
      <c r="A52" s="3" t="s">
        <v>206</v>
      </c>
      <c r="B52" s="26" t="s">
        <v>18</v>
      </c>
      <c r="C52" s="26"/>
      <c r="D52" s="28">
        <v>34000</v>
      </c>
      <c r="E52" s="22"/>
      <c r="F52" s="22"/>
      <c r="G52" s="22"/>
      <c r="H52" s="22"/>
      <c r="I52" s="22"/>
      <c r="J52" s="22"/>
      <c r="K52" s="22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</row>
    <row r="53" spans="1:35" s="30" customFormat="1" ht="27">
      <c r="A53" s="3" t="s">
        <v>206</v>
      </c>
      <c r="B53" s="26" t="s">
        <v>19</v>
      </c>
      <c r="C53" s="26"/>
      <c r="D53" s="28">
        <v>8500</v>
      </c>
      <c r="E53" s="22"/>
      <c r="F53" s="22"/>
      <c r="G53" s="22"/>
      <c r="H53" s="22"/>
      <c r="I53" s="22"/>
      <c r="J53" s="22"/>
      <c r="K53" s="22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</row>
    <row r="54" spans="1:35" s="30" customFormat="1">
      <c r="A54" s="3" t="s">
        <v>206</v>
      </c>
      <c r="B54" s="26" t="s">
        <v>20</v>
      </c>
      <c r="C54" s="26"/>
      <c r="D54" s="28">
        <v>4500</v>
      </c>
      <c r="E54" s="22"/>
      <c r="F54" s="22"/>
      <c r="G54" s="22"/>
      <c r="H54" s="22"/>
      <c r="I54" s="22"/>
      <c r="J54" s="22"/>
      <c r="K54" s="22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</row>
    <row r="55" spans="1:35" s="30" customFormat="1">
      <c r="A55" s="3" t="s">
        <v>206</v>
      </c>
      <c r="B55" s="26" t="s">
        <v>21</v>
      </c>
      <c r="C55" s="26"/>
      <c r="D55" s="28">
        <v>2000</v>
      </c>
      <c r="E55" s="22"/>
      <c r="F55" s="22"/>
      <c r="G55" s="22"/>
      <c r="H55" s="22"/>
      <c r="I55" s="22"/>
      <c r="J55" s="22"/>
      <c r="K55" s="22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</row>
    <row r="56" spans="1:35" s="30" customFormat="1">
      <c r="A56" s="3" t="s">
        <v>206</v>
      </c>
      <c r="B56" s="26" t="s">
        <v>22</v>
      </c>
      <c r="C56" s="26"/>
      <c r="D56" s="28">
        <v>16500</v>
      </c>
      <c r="E56" s="22"/>
      <c r="F56" s="22"/>
      <c r="G56" s="22"/>
      <c r="H56" s="22"/>
      <c r="I56" s="22"/>
      <c r="J56" s="22"/>
      <c r="K56" s="22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</row>
    <row r="57" spans="1:35" s="30" customFormat="1">
      <c r="A57" s="3" t="s">
        <v>205</v>
      </c>
      <c r="B57" s="26" t="s">
        <v>194</v>
      </c>
      <c r="C57" s="26"/>
      <c r="D57" s="28">
        <v>1500</v>
      </c>
      <c r="E57" s="22"/>
      <c r="F57" s="22"/>
      <c r="G57" s="22"/>
      <c r="H57" s="22"/>
      <c r="I57" s="22"/>
      <c r="J57" s="22"/>
      <c r="K57" s="22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</row>
    <row r="58" spans="1:35" s="30" customFormat="1">
      <c r="A58" s="3" t="s">
        <v>206</v>
      </c>
      <c r="B58" s="38" t="s">
        <v>91</v>
      </c>
      <c r="C58" s="31" t="s">
        <v>220</v>
      </c>
      <c r="D58" s="28">
        <v>500</v>
      </c>
      <c r="E58" s="22"/>
      <c r="F58" s="22"/>
      <c r="G58" s="22"/>
      <c r="H58" s="22"/>
      <c r="I58" s="22"/>
      <c r="J58" s="22"/>
      <c r="K58" s="22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</row>
    <row r="59" spans="1:35" s="30" customFormat="1">
      <c r="A59" s="3" t="s">
        <v>206</v>
      </c>
      <c r="B59" s="38" t="s">
        <v>91</v>
      </c>
      <c r="C59" s="31" t="s">
        <v>221</v>
      </c>
      <c r="D59" s="32">
        <v>300</v>
      </c>
      <c r="E59" s="22"/>
      <c r="F59" s="22"/>
      <c r="G59" s="22"/>
      <c r="H59" s="22"/>
      <c r="I59" s="22"/>
      <c r="J59" s="22"/>
      <c r="K59" s="22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</row>
    <row r="60" spans="1:35" s="30" customFormat="1" ht="27">
      <c r="A60" s="3" t="s">
        <v>204</v>
      </c>
      <c r="B60" s="26" t="s">
        <v>23</v>
      </c>
      <c r="C60" s="26"/>
      <c r="D60" s="28">
        <v>650</v>
      </c>
      <c r="E60" s="22"/>
      <c r="F60" s="22"/>
      <c r="G60" s="22"/>
      <c r="H60" s="22"/>
      <c r="I60" s="22"/>
      <c r="J60" s="22"/>
      <c r="K60" s="22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</row>
    <row r="61" spans="1:35" s="30" customFormat="1">
      <c r="A61" s="3" t="s">
        <v>206</v>
      </c>
      <c r="B61" s="26" t="s">
        <v>3</v>
      </c>
      <c r="C61" s="26"/>
      <c r="D61" s="28">
        <v>150</v>
      </c>
      <c r="E61" s="22"/>
      <c r="F61" s="22"/>
      <c r="G61" s="22"/>
      <c r="H61" s="22"/>
      <c r="I61" s="22"/>
      <c r="J61" s="22"/>
      <c r="K61" s="22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</row>
    <row r="62" spans="1:35" s="30" customFormat="1">
      <c r="A62" s="3" t="s">
        <v>206</v>
      </c>
      <c r="B62" s="26" t="s">
        <v>4</v>
      </c>
      <c r="C62" s="26"/>
      <c r="D62" s="28">
        <v>1200</v>
      </c>
      <c r="E62" s="22"/>
      <c r="F62" s="22"/>
      <c r="G62" s="22"/>
      <c r="H62" s="22"/>
      <c r="I62" s="22"/>
      <c r="J62" s="22"/>
      <c r="K62" s="22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</row>
    <row r="63" spans="1:35" s="30" customFormat="1">
      <c r="A63" s="3" t="s">
        <v>206</v>
      </c>
      <c r="B63" s="26" t="s">
        <v>246</v>
      </c>
      <c r="C63" s="26" t="s">
        <v>247</v>
      </c>
      <c r="D63" s="28">
        <v>6000</v>
      </c>
      <c r="E63" s="22"/>
      <c r="F63" s="22"/>
      <c r="G63" s="22"/>
      <c r="H63" s="22"/>
      <c r="I63" s="22"/>
      <c r="J63" s="22"/>
      <c r="K63" s="22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</row>
    <row r="64" spans="1:35" s="30" customFormat="1" ht="27">
      <c r="A64" s="3" t="s">
        <v>206</v>
      </c>
      <c r="B64" s="26" t="s">
        <v>36</v>
      </c>
      <c r="C64" s="26"/>
      <c r="D64" s="28">
        <v>600</v>
      </c>
      <c r="E64" s="22"/>
      <c r="F64" s="22"/>
      <c r="G64" s="22"/>
      <c r="H64" s="22"/>
      <c r="I64" s="22"/>
      <c r="J64" s="22"/>
      <c r="K64" s="22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</row>
    <row r="65" spans="1:35" s="30" customFormat="1" ht="54">
      <c r="A65" s="3" t="s">
        <v>206</v>
      </c>
      <c r="B65" s="26" t="s">
        <v>37</v>
      </c>
      <c r="C65" s="26"/>
      <c r="D65" s="28">
        <v>1000</v>
      </c>
      <c r="E65" s="22"/>
      <c r="F65" s="22"/>
      <c r="G65" s="22"/>
      <c r="H65" s="22"/>
      <c r="I65" s="22"/>
      <c r="J65" s="22"/>
      <c r="K65" s="22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</row>
    <row r="66" spans="1:35" s="30" customFormat="1">
      <c r="A66" s="3" t="s">
        <v>205</v>
      </c>
      <c r="B66" s="26" t="s">
        <v>24</v>
      </c>
      <c r="C66" s="26"/>
      <c r="D66" s="28">
        <v>1000</v>
      </c>
      <c r="E66" s="22"/>
      <c r="F66" s="22"/>
      <c r="G66" s="22"/>
      <c r="H66" s="22"/>
      <c r="I66" s="22"/>
      <c r="J66" s="22"/>
      <c r="K66" s="22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</row>
    <row r="67" spans="1:35" s="30" customFormat="1">
      <c r="A67" s="3" t="s">
        <v>206</v>
      </c>
      <c r="B67" s="26" t="s">
        <v>25</v>
      </c>
      <c r="C67" s="26"/>
      <c r="D67" s="28">
        <v>800</v>
      </c>
      <c r="E67" s="22"/>
      <c r="F67" s="22"/>
      <c r="G67" s="22"/>
      <c r="H67" s="22"/>
      <c r="I67" s="22"/>
      <c r="J67" s="22"/>
      <c r="K67" s="22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</row>
    <row r="68" spans="1:35" s="30" customFormat="1">
      <c r="A68" s="3" t="s">
        <v>206</v>
      </c>
      <c r="B68" s="26" t="s">
        <v>38</v>
      </c>
      <c r="C68" s="26"/>
      <c r="D68" s="28">
        <v>1000</v>
      </c>
      <c r="E68" s="22"/>
      <c r="F68" s="22"/>
      <c r="G68" s="22"/>
      <c r="H68" s="22"/>
      <c r="I68" s="22"/>
      <c r="J68" s="22"/>
      <c r="K68" s="22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</row>
    <row r="69" spans="1:35" s="30" customFormat="1">
      <c r="A69" s="3" t="s">
        <v>205</v>
      </c>
      <c r="B69" s="26" t="s">
        <v>39</v>
      </c>
      <c r="C69" s="26"/>
      <c r="D69" s="28">
        <v>1000</v>
      </c>
      <c r="E69" s="22"/>
      <c r="F69" s="22"/>
      <c r="G69" s="22"/>
      <c r="H69" s="22"/>
      <c r="I69" s="22"/>
      <c r="J69" s="22"/>
      <c r="K69" s="22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</row>
    <row r="70" spans="1:35" s="30" customFormat="1">
      <c r="A70" s="3" t="s">
        <v>206</v>
      </c>
      <c r="B70" s="26" t="s">
        <v>40</v>
      </c>
      <c r="C70" s="26"/>
      <c r="D70" s="28">
        <v>6500</v>
      </c>
      <c r="E70" s="22"/>
      <c r="F70" s="22"/>
      <c r="G70" s="22"/>
      <c r="H70" s="22"/>
      <c r="I70" s="22"/>
      <c r="J70" s="22"/>
      <c r="K70" s="22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</row>
    <row r="71" spans="1:35" s="30" customFormat="1">
      <c r="A71" s="3" t="s">
        <v>206</v>
      </c>
      <c r="B71" s="26" t="s">
        <v>41</v>
      </c>
      <c r="C71" s="26"/>
      <c r="D71" s="28">
        <v>4500</v>
      </c>
      <c r="E71" s="22"/>
      <c r="F71" s="22"/>
      <c r="G71" s="22"/>
      <c r="H71" s="22"/>
      <c r="I71" s="22"/>
      <c r="J71" s="22"/>
      <c r="K71" s="22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</row>
    <row r="72" spans="1:35" s="30" customFormat="1">
      <c r="A72" s="3" t="s">
        <v>206</v>
      </c>
      <c r="B72" s="26" t="s">
        <v>42</v>
      </c>
      <c r="C72" s="26"/>
      <c r="D72" s="28">
        <v>1200</v>
      </c>
      <c r="E72" s="22"/>
      <c r="F72" s="22"/>
      <c r="G72" s="22"/>
      <c r="H72" s="22"/>
      <c r="I72" s="22"/>
      <c r="J72" s="22"/>
      <c r="K72" s="22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</row>
    <row r="73" spans="1:35" s="30" customFormat="1">
      <c r="A73" s="3" t="s">
        <v>206</v>
      </c>
      <c r="B73" s="26" t="s">
        <v>43</v>
      </c>
      <c r="C73" s="31" t="s">
        <v>92</v>
      </c>
      <c r="D73" s="28">
        <v>1000</v>
      </c>
      <c r="E73" s="22"/>
      <c r="F73" s="22"/>
      <c r="G73" s="22"/>
      <c r="H73" s="22"/>
      <c r="I73" s="22"/>
      <c r="J73" s="22"/>
      <c r="K73" s="22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</row>
    <row r="74" spans="1:35" s="30" customFormat="1" ht="27">
      <c r="A74" s="3" t="s">
        <v>206</v>
      </c>
      <c r="B74" s="26" t="s">
        <v>44</v>
      </c>
      <c r="C74" s="26"/>
      <c r="D74" s="28">
        <v>1000</v>
      </c>
      <c r="E74" s="22"/>
      <c r="F74" s="22"/>
      <c r="G74" s="22"/>
      <c r="H74" s="22"/>
      <c r="I74" s="22"/>
      <c r="J74" s="22"/>
      <c r="K74" s="22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</row>
    <row r="75" spans="1:35" s="30" customFormat="1">
      <c r="A75" s="3" t="s">
        <v>205</v>
      </c>
      <c r="B75" s="26" t="s">
        <v>45</v>
      </c>
      <c r="C75" s="26"/>
      <c r="D75" s="28">
        <v>1000</v>
      </c>
      <c r="E75" s="22"/>
      <c r="F75" s="22"/>
      <c r="G75" s="22"/>
      <c r="H75" s="22"/>
      <c r="I75" s="22"/>
      <c r="J75" s="22"/>
      <c r="K75" s="22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</row>
    <row r="76" spans="1:35" s="30" customFormat="1">
      <c r="A76" s="3" t="s">
        <v>206</v>
      </c>
      <c r="B76" s="26" t="s">
        <v>46</v>
      </c>
      <c r="C76" s="26"/>
      <c r="D76" s="28">
        <v>1000</v>
      </c>
      <c r="E76" s="22"/>
      <c r="F76" s="22"/>
      <c r="G76" s="22"/>
      <c r="H76" s="22"/>
      <c r="I76" s="22"/>
      <c r="J76" s="22"/>
      <c r="K76" s="22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</row>
    <row r="77" spans="1:35" s="30" customFormat="1" ht="27">
      <c r="A77" s="3" t="s">
        <v>205</v>
      </c>
      <c r="B77" s="26" t="s">
        <v>47</v>
      </c>
      <c r="C77" s="26"/>
      <c r="D77" s="28">
        <v>1000</v>
      </c>
      <c r="E77" s="22"/>
      <c r="F77" s="22"/>
      <c r="G77" s="22"/>
      <c r="H77" s="22"/>
      <c r="I77" s="22"/>
      <c r="J77" s="22"/>
      <c r="K77" s="22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</row>
    <row r="78" spans="1:35" s="30" customFormat="1">
      <c r="A78" s="3" t="s">
        <v>206</v>
      </c>
      <c r="B78" s="26" t="s">
        <v>26</v>
      </c>
      <c r="C78" s="26"/>
      <c r="D78" s="28">
        <v>1200</v>
      </c>
      <c r="E78" s="22"/>
      <c r="F78" s="22"/>
      <c r="G78" s="22"/>
      <c r="H78" s="22"/>
      <c r="I78" s="22"/>
      <c r="J78" s="22"/>
      <c r="K78" s="22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</row>
    <row r="79" spans="1:35" s="30" customFormat="1" ht="27">
      <c r="A79" s="3" t="s">
        <v>205</v>
      </c>
      <c r="B79" s="26" t="s">
        <v>27</v>
      </c>
      <c r="C79" s="26"/>
      <c r="D79" s="28">
        <v>1000</v>
      </c>
      <c r="E79" s="22"/>
      <c r="F79" s="22"/>
      <c r="G79" s="22"/>
      <c r="H79" s="22"/>
      <c r="I79" s="22"/>
      <c r="J79" s="22"/>
      <c r="K79" s="22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</row>
    <row r="80" spans="1:35" s="30" customFormat="1">
      <c r="A80" s="3" t="s">
        <v>206</v>
      </c>
      <c r="B80" s="26" t="s">
        <v>48</v>
      </c>
      <c r="C80" s="26"/>
      <c r="D80" s="28">
        <v>5500</v>
      </c>
      <c r="E80" s="22"/>
      <c r="F80" s="22"/>
      <c r="G80" s="22"/>
      <c r="H80" s="22"/>
      <c r="I80" s="22"/>
      <c r="J80" s="22"/>
      <c r="K80" s="22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</row>
    <row r="81" spans="1:35" s="33" customFormat="1">
      <c r="A81" s="3" t="s">
        <v>206</v>
      </c>
      <c r="B81" s="26" t="s">
        <v>49</v>
      </c>
      <c r="C81" s="26"/>
      <c r="D81" s="28">
        <v>2600</v>
      </c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s="33" customFormat="1">
      <c r="A82" s="3" t="s">
        <v>206</v>
      </c>
      <c r="B82" s="26" t="s">
        <v>50</v>
      </c>
      <c r="C82" s="26"/>
      <c r="D82" s="28">
        <v>410</v>
      </c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s="33" customFormat="1">
      <c r="A83" s="3" t="s">
        <v>206</v>
      </c>
      <c r="B83" s="26" t="s">
        <v>51</v>
      </c>
      <c r="C83" s="26"/>
      <c r="D83" s="28">
        <v>100</v>
      </c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s="33" customFormat="1">
      <c r="A84" s="3" t="s">
        <v>206</v>
      </c>
      <c r="B84" s="26" t="s">
        <v>52</v>
      </c>
      <c r="C84" s="26"/>
      <c r="D84" s="28">
        <v>300</v>
      </c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s="33" customFormat="1">
      <c r="A85" s="3" t="s">
        <v>193</v>
      </c>
      <c r="B85" s="26" t="s">
        <v>53</v>
      </c>
      <c r="C85" s="26"/>
      <c r="D85" s="28">
        <v>1000</v>
      </c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s="33" customFormat="1">
      <c r="A86" s="3" t="s">
        <v>206</v>
      </c>
      <c r="B86" s="26" t="s">
        <v>195</v>
      </c>
      <c r="C86" s="31" t="s">
        <v>92</v>
      </c>
      <c r="D86" s="28">
        <v>300</v>
      </c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s="33" customFormat="1">
      <c r="A87" s="3" t="s">
        <v>206</v>
      </c>
      <c r="B87" s="26" t="s">
        <v>196</v>
      </c>
      <c r="C87" s="26"/>
      <c r="D87" s="28">
        <v>10000</v>
      </c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s="33" customFormat="1" ht="27">
      <c r="A88" s="3" t="s">
        <v>205</v>
      </c>
      <c r="B88" s="26" t="s">
        <v>202</v>
      </c>
      <c r="C88" s="26"/>
      <c r="D88" s="28">
        <v>600</v>
      </c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27">
      <c r="A89" s="3" t="s">
        <v>205</v>
      </c>
      <c r="B89" s="26" t="s">
        <v>93</v>
      </c>
      <c r="C89" s="26"/>
      <c r="D89" s="28">
        <v>600</v>
      </c>
    </row>
    <row r="90" spans="1:35">
      <c r="A90" s="3" t="s">
        <v>203</v>
      </c>
      <c r="B90" s="26" t="s">
        <v>223</v>
      </c>
      <c r="C90" s="26" t="s">
        <v>224</v>
      </c>
      <c r="D90" s="28">
        <v>500</v>
      </c>
    </row>
    <row r="91" spans="1:35">
      <c r="A91" s="3" t="s">
        <v>204</v>
      </c>
      <c r="B91" s="26" t="s">
        <v>223</v>
      </c>
      <c r="C91" s="26" t="s">
        <v>224</v>
      </c>
      <c r="D91" s="28">
        <v>500</v>
      </c>
    </row>
    <row r="92" spans="1:35">
      <c r="A92" s="3" t="s">
        <v>204</v>
      </c>
      <c r="B92" s="26" t="s">
        <v>222</v>
      </c>
      <c r="C92" s="26" t="s">
        <v>225</v>
      </c>
      <c r="D92" s="28">
        <v>10000</v>
      </c>
    </row>
    <row r="93" spans="1:35">
      <c r="A93" s="3" t="s">
        <v>209</v>
      </c>
      <c r="B93" s="26" t="s">
        <v>209</v>
      </c>
      <c r="C93" s="26" t="s">
        <v>227</v>
      </c>
      <c r="D93" s="28">
        <v>6000</v>
      </c>
    </row>
    <row r="94" spans="1:35" ht="13.5" customHeight="1">
      <c r="A94" s="3" t="s">
        <v>208</v>
      </c>
      <c r="B94" s="47" t="s">
        <v>228</v>
      </c>
      <c r="C94" s="26" t="s">
        <v>229</v>
      </c>
      <c r="D94" s="28">
        <v>10000</v>
      </c>
    </row>
    <row r="95" spans="1:35">
      <c r="A95" s="3" t="s">
        <v>230</v>
      </c>
      <c r="B95" s="46" t="s">
        <v>231</v>
      </c>
      <c r="C95" s="26"/>
      <c r="D95" s="28">
        <v>2000</v>
      </c>
    </row>
    <row r="96" spans="1:35">
      <c r="A96" s="3" t="s">
        <v>230</v>
      </c>
      <c r="B96" s="46" t="s">
        <v>232</v>
      </c>
      <c r="C96" s="26"/>
      <c r="D96" s="28">
        <v>20000</v>
      </c>
    </row>
    <row r="97" spans="1:4">
      <c r="A97" s="3" t="s">
        <v>230</v>
      </c>
      <c r="B97" s="46" t="s">
        <v>233</v>
      </c>
      <c r="C97" s="26"/>
      <c r="D97" s="28">
        <v>80000</v>
      </c>
    </row>
    <row r="98" spans="1:4">
      <c r="A98" s="66" t="s">
        <v>94</v>
      </c>
      <c r="B98" s="67"/>
      <c r="C98" s="67"/>
      <c r="D98" s="68"/>
    </row>
    <row r="99" spans="1:4" ht="13.5" customHeight="1">
      <c r="A99" s="69" t="s">
        <v>234</v>
      </c>
      <c r="B99" s="70"/>
      <c r="C99" s="70"/>
      <c r="D99" s="71"/>
    </row>
  </sheetData>
  <mergeCells count="8">
    <mergeCell ref="A98:D98"/>
    <mergeCell ref="A99:D99"/>
    <mergeCell ref="A29:C29"/>
    <mergeCell ref="A30:C30"/>
    <mergeCell ref="A35:B35"/>
    <mergeCell ref="A36:B36"/>
    <mergeCell ref="A37:B37"/>
    <mergeCell ref="A38:B38"/>
  </mergeCells>
  <phoneticPr fontId="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87"/>
  <sheetViews>
    <sheetView zoomScale="93" zoomScaleNormal="93" workbookViewId="0">
      <selection activeCell="A30" sqref="A30"/>
    </sheetView>
  </sheetViews>
  <sheetFormatPr defaultColWidth="10.28515625" defaultRowHeight="13.5"/>
  <cols>
    <col min="1" max="1" width="17.42578125" style="1" customWidth="1"/>
    <col min="2" max="2" width="35.28515625" style="1" customWidth="1"/>
    <col min="3" max="3" width="36.140625" style="1" customWidth="1"/>
    <col min="4" max="4" width="17.85546875" style="17" customWidth="1"/>
    <col min="5" max="9" width="11.140625" style="17" customWidth="1"/>
    <col min="10" max="16384" width="10.28515625" style="1"/>
  </cols>
  <sheetData>
    <row r="1" spans="1:10" ht="54">
      <c r="A1" s="10" t="s">
        <v>72</v>
      </c>
      <c r="B1" s="10" t="s">
        <v>73</v>
      </c>
      <c r="C1" s="10" t="s">
        <v>74</v>
      </c>
      <c r="D1" s="18" t="s">
        <v>75</v>
      </c>
      <c r="E1" s="4" t="s">
        <v>68</v>
      </c>
      <c r="F1" s="4" t="s">
        <v>69</v>
      </c>
      <c r="G1" s="4" t="s">
        <v>215</v>
      </c>
      <c r="H1" s="4" t="s">
        <v>216</v>
      </c>
      <c r="I1" s="4" t="s">
        <v>217</v>
      </c>
      <c r="J1" s="4" t="s">
        <v>211</v>
      </c>
    </row>
    <row r="2" spans="1:10" s="33" customFormat="1">
      <c r="A2" s="2" t="s">
        <v>203</v>
      </c>
      <c r="B2" s="25" t="s">
        <v>58</v>
      </c>
      <c r="C2" s="25" t="s">
        <v>70</v>
      </c>
      <c r="D2" s="34">
        <f>SUM(E2:I2)</f>
        <v>8125</v>
      </c>
      <c r="E2" s="45">
        <v>5525</v>
      </c>
      <c r="F2" s="45">
        <v>1050</v>
      </c>
      <c r="G2" s="45">
        <v>500</v>
      </c>
      <c r="H2" s="45">
        <v>0</v>
      </c>
      <c r="I2" s="45">
        <v>1050</v>
      </c>
      <c r="J2" s="45">
        <v>1000</v>
      </c>
    </row>
    <row r="3" spans="1:10" s="33" customFormat="1">
      <c r="A3" s="2" t="s">
        <v>204</v>
      </c>
      <c r="B3" s="38" t="s">
        <v>60</v>
      </c>
      <c r="C3" s="25" t="s">
        <v>71</v>
      </c>
      <c r="D3" s="34">
        <f t="shared" ref="D3:D12" si="0">SUM(E3:I3)</f>
        <v>7800</v>
      </c>
      <c r="E3" s="45">
        <v>2000</v>
      </c>
      <c r="F3" s="45">
        <v>800</v>
      </c>
      <c r="G3" s="45">
        <v>2000</v>
      </c>
      <c r="H3" s="45">
        <v>1000</v>
      </c>
      <c r="I3" s="45">
        <v>2000</v>
      </c>
      <c r="J3" s="45">
        <v>600</v>
      </c>
    </row>
    <row r="4" spans="1:10" s="33" customFormat="1" ht="40.5">
      <c r="A4" s="2" t="s">
        <v>204</v>
      </c>
      <c r="B4" s="38" t="s">
        <v>256</v>
      </c>
      <c r="C4" s="48" t="s">
        <v>258</v>
      </c>
      <c r="D4" s="34">
        <f t="shared" si="0"/>
        <v>1000</v>
      </c>
      <c r="E4" s="45">
        <f>SUM(E5:E6)</f>
        <v>500</v>
      </c>
      <c r="F4" s="45">
        <f t="shared" ref="F4:J4" si="1">SUM(F5:F6)</f>
        <v>0</v>
      </c>
      <c r="G4" s="45">
        <f t="shared" si="1"/>
        <v>0</v>
      </c>
      <c r="H4" s="45">
        <f t="shared" si="1"/>
        <v>0</v>
      </c>
      <c r="I4" s="45">
        <f t="shared" si="1"/>
        <v>500</v>
      </c>
      <c r="J4" s="45">
        <f t="shared" si="1"/>
        <v>0</v>
      </c>
    </row>
    <row r="5" spans="1:10" s="105" customFormat="1" ht="40.5">
      <c r="A5" s="101" t="s">
        <v>204</v>
      </c>
      <c r="B5" s="97" t="s">
        <v>257</v>
      </c>
      <c r="C5" s="98" t="s">
        <v>258</v>
      </c>
      <c r="D5" s="102">
        <f t="shared" si="0"/>
        <v>600</v>
      </c>
      <c r="E5" s="102">
        <v>300</v>
      </c>
      <c r="F5" s="102">
        <v>0</v>
      </c>
      <c r="G5" s="102">
        <v>0</v>
      </c>
      <c r="H5" s="102">
        <v>0</v>
      </c>
      <c r="I5" s="102">
        <v>300</v>
      </c>
      <c r="J5" s="102">
        <v>0</v>
      </c>
    </row>
    <row r="6" spans="1:10" s="105" customFormat="1" ht="54">
      <c r="A6" s="101" t="s">
        <v>205</v>
      </c>
      <c r="B6" s="97" t="s">
        <v>214</v>
      </c>
      <c r="C6" s="98" t="s">
        <v>245</v>
      </c>
      <c r="D6" s="102">
        <f t="shared" si="0"/>
        <v>400</v>
      </c>
      <c r="E6" s="102">
        <v>200</v>
      </c>
      <c r="F6" s="102">
        <v>0</v>
      </c>
      <c r="G6" s="102">
        <v>0</v>
      </c>
      <c r="H6" s="102">
        <v>0</v>
      </c>
      <c r="I6" s="102">
        <v>200</v>
      </c>
      <c r="J6" s="102">
        <v>0</v>
      </c>
    </row>
    <row r="7" spans="1:10" s="33" customFormat="1">
      <c r="A7" s="2" t="s">
        <v>206</v>
      </c>
      <c r="B7" s="11" t="s">
        <v>162</v>
      </c>
      <c r="C7" s="14"/>
      <c r="D7" s="34">
        <f t="shared" si="0"/>
        <v>410</v>
      </c>
      <c r="E7" s="45">
        <v>410</v>
      </c>
      <c r="F7" s="45">
        <v>0</v>
      </c>
      <c r="G7" s="45">
        <v>0</v>
      </c>
      <c r="H7" s="45">
        <v>0</v>
      </c>
      <c r="I7" s="45">
        <v>0</v>
      </c>
      <c r="J7" s="45">
        <v>410</v>
      </c>
    </row>
    <row r="8" spans="1:10" s="33" customFormat="1">
      <c r="A8" s="2" t="s">
        <v>206</v>
      </c>
      <c r="B8" s="11" t="s">
        <v>189</v>
      </c>
      <c r="C8" s="14"/>
      <c r="D8" s="34">
        <f t="shared" si="0"/>
        <v>300</v>
      </c>
      <c r="E8" s="45">
        <v>300</v>
      </c>
      <c r="F8" s="45">
        <v>0</v>
      </c>
      <c r="G8" s="45">
        <v>0</v>
      </c>
      <c r="H8" s="45">
        <v>0</v>
      </c>
      <c r="I8" s="45">
        <v>0</v>
      </c>
      <c r="J8" s="45">
        <v>300</v>
      </c>
    </row>
    <row r="9" spans="1:10" s="33" customFormat="1">
      <c r="A9" s="2" t="s">
        <v>206</v>
      </c>
      <c r="B9" s="11" t="s">
        <v>190</v>
      </c>
      <c r="C9" s="14"/>
      <c r="D9" s="34">
        <f t="shared" si="0"/>
        <v>60</v>
      </c>
      <c r="E9" s="45">
        <v>60</v>
      </c>
      <c r="F9" s="45">
        <v>0</v>
      </c>
      <c r="G9" s="45">
        <v>0</v>
      </c>
      <c r="H9" s="45">
        <v>0</v>
      </c>
      <c r="I9" s="45">
        <v>0</v>
      </c>
      <c r="J9" s="45">
        <v>60</v>
      </c>
    </row>
    <row r="10" spans="1:10" s="33" customFormat="1">
      <c r="A10" s="2" t="s">
        <v>193</v>
      </c>
      <c r="B10" s="2" t="s">
        <v>67</v>
      </c>
      <c r="C10" s="14"/>
      <c r="D10" s="34">
        <f t="shared" si="0"/>
        <v>2000</v>
      </c>
      <c r="E10" s="45">
        <v>1000</v>
      </c>
      <c r="F10" s="45">
        <v>0</v>
      </c>
      <c r="G10" s="45">
        <v>0</v>
      </c>
      <c r="H10" s="45">
        <v>0</v>
      </c>
      <c r="I10" s="45">
        <v>1000</v>
      </c>
      <c r="J10" s="45">
        <v>0</v>
      </c>
    </row>
    <row r="11" spans="1:10" s="33" customFormat="1">
      <c r="A11" s="2" t="s">
        <v>193</v>
      </c>
      <c r="B11" s="2" t="s">
        <v>66</v>
      </c>
      <c r="C11" s="14"/>
      <c r="D11" s="34">
        <f t="shared" si="0"/>
        <v>3000</v>
      </c>
      <c r="E11" s="45">
        <v>1000</v>
      </c>
      <c r="F11" s="45">
        <v>1000</v>
      </c>
      <c r="G11" s="45">
        <v>0</v>
      </c>
      <c r="H11" s="45">
        <v>0</v>
      </c>
      <c r="I11" s="45">
        <v>1000</v>
      </c>
      <c r="J11" s="45">
        <v>1000</v>
      </c>
    </row>
    <row r="12" spans="1:10" s="33" customFormat="1">
      <c r="A12" s="2" t="s">
        <v>206</v>
      </c>
      <c r="B12" s="2" t="s">
        <v>65</v>
      </c>
      <c r="C12" s="14"/>
      <c r="D12" s="34">
        <f t="shared" si="0"/>
        <v>2400</v>
      </c>
      <c r="E12" s="45">
        <v>800</v>
      </c>
      <c r="F12" s="45">
        <v>800</v>
      </c>
      <c r="G12" s="45">
        <v>0</v>
      </c>
      <c r="H12" s="45">
        <v>0</v>
      </c>
      <c r="I12" s="45">
        <v>800</v>
      </c>
      <c r="J12" s="45">
        <v>800</v>
      </c>
    </row>
    <row r="13" spans="1:10">
      <c r="A13" s="27" t="s">
        <v>76</v>
      </c>
      <c r="B13" s="13"/>
      <c r="C13" s="6"/>
      <c r="D13" s="19">
        <f>SUM(D2:D12)-SUM(D5:D6)</f>
        <v>25095</v>
      </c>
      <c r="E13" s="19">
        <f t="shared" ref="E13:I13" si="2">SUM(E2:E12)-SUM(E5:E6)</f>
        <v>11595</v>
      </c>
      <c r="F13" s="19">
        <f t="shared" si="2"/>
        <v>3650</v>
      </c>
      <c r="G13" s="19">
        <f t="shared" si="2"/>
        <v>2500</v>
      </c>
      <c r="H13" s="19">
        <f t="shared" si="2"/>
        <v>1000</v>
      </c>
      <c r="I13" s="19">
        <f t="shared" si="2"/>
        <v>6350</v>
      </c>
    </row>
    <row r="14" spans="1:10">
      <c r="A14" s="27" t="s">
        <v>198</v>
      </c>
      <c r="B14" s="12"/>
      <c r="C14" s="6"/>
      <c r="D14" s="19">
        <f t="shared" ref="D14" si="3">ROUND(D13*0.15,0)</f>
        <v>3764</v>
      </c>
      <c r="E14" s="19">
        <f t="shared" ref="E14" si="4">ROUND(E13*0.15,0)</f>
        <v>1739</v>
      </c>
      <c r="F14" s="19">
        <f t="shared" ref="F14:I14" si="5">ROUND(F13*0.15,0)</f>
        <v>548</v>
      </c>
      <c r="G14" s="19">
        <f t="shared" si="5"/>
        <v>375</v>
      </c>
      <c r="H14" s="19">
        <f t="shared" si="5"/>
        <v>150</v>
      </c>
      <c r="I14" s="19">
        <f t="shared" si="5"/>
        <v>953</v>
      </c>
    </row>
    <row r="15" spans="1:10">
      <c r="A15" s="27" t="s">
        <v>77</v>
      </c>
      <c r="B15" s="13"/>
      <c r="C15" s="6"/>
      <c r="D15" s="19">
        <f>D13+D14</f>
        <v>28859</v>
      </c>
      <c r="E15" s="19">
        <f>E13+E14</f>
        <v>13334</v>
      </c>
      <c r="F15" s="19">
        <f t="shared" ref="F15:I15" si="6">F13+F14</f>
        <v>4198</v>
      </c>
      <c r="G15" s="19">
        <f t="shared" si="6"/>
        <v>2875</v>
      </c>
      <c r="H15" s="19">
        <f t="shared" si="6"/>
        <v>1150</v>
      </c>
      <c r="I15" s="19">
        <f t="shared" si="6"/>
        <v>7303</v>
      </c>
    </row>
    <row r="16" spans="1:10">
      <c r="A16" s="27" t="s">
        <v>201</v>
      </c>
      <c r="B16" s="12"/>
      <c r="C16" s="6"/>
      <c r="D16" s="19">
        <f>D15*300</f>
        <v>8657700</v>
      </c>
      <c r="E16" s="19">
        <f>E15*300</f>
        <v>4000200</v>
      </c>
      <c r="F16" s="19">
        <f t="shared" ref="F16:I16" si="7">F15*300</f>
        <v>1259400</v>
      </c>
      <c r="G16" s="19">
        <f t="shared" si="7"/>
        <v>862500</v>
      </c>
      <c r="H16" s="19">
        <f t="shared" si="7"/>
        <v>345000</v>
      </c>
      <c r="I16" s="19">
        <f t="shared" si="7"/>
        <v>2190900</v>
      </c>
    </row>
    <row r="17" spans="1:9" ht="17.25" thickBot="1">
      <c r="A17" s="89" t="s">
        <v>78</v>
      </c>
      <c r="B17" s="90"/>
      <c r="C17" s="91"/>
    </row>
    <row r="18" spans="1:9" ht="59.25" customHeight="1" thickBot="1">
      <c r="A18" s="72" t="s">
        <v>219</v>
      </c>
      <c r="B18" s="73"/>
      <c r="C18" s="74"/>
    </row>
    <row r="19" spans="1:9" s="7" customFormat="1">
      <c r="A19" s="10" t="s">
        <v>79</v>
      </c>
      <c r="B19" s="10" t="s">
        <v>73</v>
      </c>
      <c r="C19" s="10" t="s">
        <v>74</v>
      </c>
      <c r="D19" s="18" t="s">
        <v>75</v>
      </c>
      <c r="E19" s="8" t="s">
        <v>80</v>
      </c>
      <c r="F19" s="8" t="s">
        <v>81</v>
      </c>
      <c r="G19" s="8" t="s">
        <v>82</v>
      </c>
      <c r="H19" s="8" t="s">
        <v>83</v>
      </c>
      <c r="I19" s="21"/>
    </row>
    <row r="20" spans="1:9" s="37" customFormat="1">
      <c r="A20" s="39" t="s">
        <v>84</v>
      </c>
      <c r="B20" s="39" t="s">
        <v>85</v>
      </c>
      <c r="C20" s="25" t="s">
        <v>212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5"/>
    </row>
    <row r="21" spans="1:9" s="37" customFormat="1">
      <c r="A21" s="39" t="s">
        <v>86</v>
      </c>
      <c r="B21" s="39" t="s">
        <v>86</v>
      </c>
      <c r="C21" s="25" t="s">
        <v>212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5"/>
    </row>
    <row r="22" spans="1:9" s="37" customFormat="1">
      <c r="A22" s="39" t="s">
        <v>213</v>
      </c>
      <c r="B22" s="39" t="s">
        <v>54</v>
      </c>
      <c r="C22" s="25" t="s">
        <v>212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5"/>
    </row>
    <row r="23" spans="1:9" s="7" customFormat="1">
      <c r="A23" s="86" t="s">
        <v>87</v>
      </c>
      <c r="B23" s="87"/>
      <c r="C23" s="5"/>
      <c r="D23" s="23">
        <f>SUM(D20:D21)</f>
        <v>0</v>
      </c>
      <c r="E23" s="22"/>
      <c r="F23" s="22"/>
      <c r="G23" s="22"/>
      <c r="H23" s="22"/>
      <c r="I23" s="22"/>
    </row>
    <row r="24" spans="1:9" s="7" customFormat="1">
      <c r="A24" s="92" t="s">
        <v>197</v>
      </c>
      <c r="B24" s="93"/>
      <c r="C24" s="5"/>
      <c r="D24" s="19">
        <f t="shared" ref="D24" si="8">ROUND(D23*0.15,0)</f>
        <v>0</v>
      </c>
      <c r="E24" s="22"/>
      <c r="F24" s="22"/>
      <c r="G24" s="22"/>
      <c r="H24" s="22"/>
      <c r="I24" s="22"/>
    </row>
    <row r="25" spans="1:9" s="7" customFormat="1">
      <c r="A25" s="86" t="s">
        <v>88</v>
      </c>
      <c r="B25" s="87"/>
      <c r="C25" s="5"/>
      <c r="D25" s="23">
        <f>D23+D24</f>
        <v>0</v>
      </c>
      <c r="E25" s="22"/>
      <c r="F25" s="22"/>
      <c r="G25" s="22"/>
      <c r="H25" s="22"/>
      <c r="I25" s="22"/>
    </row>
    <row r="26" spans="1:9" s="7" customFormat="1">
      <c r="A26" s="94" t="s">
        <v>89</v>
      </c>
      <c r="B26" s="95"/>
      <c r="C26" s="5"/>
      <c r="D26" s="23">
        <f>D16+D25</f>
        <v>8657700</v>
      </c>
      <c r="E26" s="17"/>
      <c r="F26" s="17"/>
      <c r="G26" s="17"/>
      <c r="H26" s="17"/>
      <c r="I26" s="17"/>
    </row>
    <row r="27" spans="1:9" s="7" customFormat="1">
      <c r="A27" s="9"/>
      <c r="B27" s="9"/>
      <c r="C27" s="9"/>
      <c r="D27" s="20"/>
      <c r="E27" s="20"/>
      <c r="F27" s="20"/>
      <c r="G27" s="20"/>
      <c r="H27" s="20"/>
      <c r="I27" s="20"/>
    </row>
    <row r="28" spans="1:9" ht="27">
      <c r="A28" s="49" t="s">
        <v>90</v>
      </c>
      <c r="B28" s="49" t="s">
        <v>73</v>
      </c>
      <c r="C28" s="49" t="s">
        <v>74</v>
      </c>
      <c r="D28" s="50" t="s">
        <v>210</v>
      </c>
    </row>
    <row r="29" spans="1:9" s="30" customFormat="1">
      <c r="A29" s="3" t="s">
        <v>203</v>
      </c>
      <c r="B29" s="26" t="s">
        <v>10</v>
      </c>
      <c r="C29" s="26"/>
      <c r="D29" s="28">
        <v>500</v>
      </c>
      <c r="E29" s="22"/>
      <c r="F29" s="22"/>
      <c r="G29" s="22"/>
      <c r="H29" s="22"/>
      <c r="I29" s="22"/>
    </row>
    <row r="30" spans="1:9" s="30" customFormat="1">
      <c r="A30" s="3" t="s">
        <v>204</v>
      </c>
      <c r="B30" s="26" t="s">
        <v>10</v>
      </c>
      <c r="C30" s="26"/>
      <c r="D30" s="28">
        <v>500</v>
      </c>
      <c r="E30" s="22"/>
      <c r="F30" s="22"/>
      <c r="G30" s="22"/>
      <c r="H30" s="22"/>
      <c r="I30" s="22"/>
    </row>
    <row r="31" spans="1:9" s="30" customFormat="1">
      <c r="A31" s="3" t="s">
        <v>206</v>
      </c>
      <c r="B31" s="26" t="s">
        <v>11</v>
      </c>
      <c r="C31" s="26"/>
      <c r="D31" s="28">
        <v>600</v>
      </c>
      <c r="E31" s="22"/>
      <c r="F31" s="22"/>
      <c r="G31" s="22"/>
      <c r="H31" s="22"/>
      <c r="I31" s="22"/>
    </row>
    <row r="32" spans="1:9" s="30" customFormat="1">
      <c r="A32" s="3" t="s">
        <v>206</v>
      </c>
      <c r="B32" s="26" t="s">
        <v>12</v>
      </c>
      <c r="C32" s="26"/>
      <c r="D32" s="28">
        <v>200</v>
      </c>
      <c r="E32" s="22"/>
      <c r="F32" s="22"/>
      <c r="G32" s="22"/>
      <c r="H32" s="22"/>
      <c r="I32" s="22"/>
    </row>
    <row r="33" spans="1:9" s="30" customFormat="1">
      <c r="A33" s="3" t="s">
        <v>206</v>
      </c>
      <c r="B33" s="26" t="s">
        <v>13</v>
      </c>
      <c r="C33" s="26"/>
      <c r="D33" s="28">
        <v>3000</v>
      </c>
      <c r="E33" s="22"/>
      <c r="F33" s="22"/>
      <c r="G33" s="22"/>
      <c r="H33" s="22"/>
      <c r="I33" s="22"/>
    </row>
    <row r="34" spans="1:9" s="30" customFormat="1">
      <c r="A34" s="3" t="s">
        <v>206</v>
      </c>
      <c r="B34" s="26" t="s">
        <v>14</v>
      </c>
      <c r="C34" s="26"/>
      <c r="D34" s="28">
        <v>3300</v>
      </c>
      <c r="E34" s="22"/>
      <c r="F34" s="22"/>
      <c r="G34" s="22"/>
      <c r="H34" s="22"/>
      <c r="I34" s="22"/>
    </row>
    <row r="35" spans="1:9" s="30" customFormat="1">
      <c r="A35" s="3" t="s">
        <v>206</v>
      </c>
      <c r="B35" s="26" t="s">
        <v>15</v>
      </c>
      <c r="C35" s="26"/>
      <c r="D35" s="28">
        <v>200</v>
      </c>
      <c r="E35" s="22"/>
      <c r="F35" s="22"/>
      <c r="G35" s="22"/>
      <c r="H35" s="22"/>
      <c r="I35" s="22"/>
    </row>
    <row r="36" spans="1:9" s="30" customFormat="1">
      <c r="A36" s="3" t="s">
        <v>205</v>
      </c>
      <c r="B36" s="44" t="s">
        <v>214</v>
      </c>
      <c r="C36" s="31" t="s">
        <v>226</v>
      </c>
      <c r="D36" s="28">
        <v>200</v>
      </c>
      <c r="E36" s="22"/>
      <c r="F36" s="22"/>
      <c r="G36" s="22"/>
      <c r="H36" s="22"/>
      <c r="I36" s="22"/>
    </row>
    <row r="37" spans="1:9" s="30" customFormat="1" ht="27">
      <c r="A37" s="3" t="s">
        <v>59</v>
      </c>
      <c r="B37" s="26" t="s">
        <v>16</v>
      </c>
      <c r="C37" s="31" t="s">
        <v>249</v>
      </c>
      <c r="D37" s="28">
        <v>300</v>
      </c>
      <c r="E37" s="22"/>
      <c r="F37" s="22"/>
      <c r="G37" s="22"/>
      <c r="H37" s="22"/>
      <c r="I37" s="22"/>
    </row>
    <row r="38" spans="1:9" s="30" customFormat="1" ht="27">
      <c r="A38" s="3" t="s">
        <v>59</v>
      </c>
      <c r="B38" s="26" t="s">
        <v>16</v>
      </c>
      <c r="C38" s="26" t="s">
        <v>250</v>
      </c>
      <c r="D38" s="28">
        <v>500</v>
      </c>
      <c r="E38" s="22"/>
      <c r="F38" s="22"/>
      <c r="G38" s="22"/>
      <c r="H38" s="22"/>
      <c r="I38" s="22"/>
    </row>
    <row r="39" spans="1:9" s="30" customFormat="1" ht="27">
      <c r="A39" s="3" t="s">
        <v>193</v>
      </c>
      <c r="B39" s="26" t="s">
        <v>17</v>
      </c>
      <c r="C39" s="26"/>
      <c r="D39" s="28">
        <v>500</v>
      </c>
      <c r="E39" s="22"/>
      <c r="F39" s="22"/>
      <c r="G39" s="22"/>
      <c r="H39" s="22"/>
      <c r="I39" s="22"/>
    </row>
    <row r="40" spans="1:9" s="30" customFormat="1" ht="40.5">
      <c r="A40" s="3" t="s">
        <v>206</v>
      </c>
      <c r="B40" s="26" t="s">
        <v>18</v>
      </c>
      <c r="C40" s="26"/>
      <c r="D40" s="28">
        <v>34000</v>
      </c>
      <c r="E40" s="22"/>
      <c r="F40" s="22"/>
      <c r="G40" s="22"/>
      <c r="H40" s="22"/>
      <c r="I40" s="22"/>
    </row>
    <row r="41" spans="1:9" s="30" customFormat="1" ht="27">
      <c r="A41" s="3" t="s">
        <v>206</v>
      </c>
      <c r="B41" s="26" t="s">
        <v>19</v>
      </c>
      <c r="C41" s="26"/>
      <c r="D41" s="28">
        <v>8500</v>
      </c>
      <c r="E41" s="22"/>
      <c r="F41" s="22"/>
      <c r="G41" s="22"/>
      <c r="H41" s="22"/>
      <c r="I41" s="22"/>
    </row>
    <row r="42" spans="1:9" s="30" customFormat="1">
      <c r="A42" s="3" t="s">
        <v>206</v>
      </c>
      <c r="B42" s="26" t="s">
        <v>20</v>
      </c>
      <c r="C42" s="26"/>
      <c r="D42" s="28">
        <v>4500</v>
      </c>
      <c r="E42" s="22"/>
      <c r="F42" s="22"/>
      <c r="G42" s="22"/>
      <c r="H42" s="22"/>
      <c r="I42" s="22"/>
    </row>
    <row r="43" spans="1:9" s="30" customFormat="1">
      <c r="A43" s="3" t="s">
        <v>206</v>
      </c>
      <c r="B43" s="26" t="s">
        <v>21</v>
      </c>
      <c r="C43" s="26"/>
      <c r="D43" s="28">
        <v>2000</v>
      </c>
      <c r="E43" s="22"/>
      <c r="F43" s="22"/>
      <c r="G43" s="22"/>
      <c r="H43" s="22"/>
      <c r="I43" s="22"/>
    </row>
    <row r="44" spans="1:9" s="30" customFormat="1">
      <c r="A44" s="3" t="s">
        <v>206</v>
      </c>
      <c r="B44" s="26" t="s">
        <v>22</v>
      </c>
      <c r="C44" s="26"/>
      <c r="D44" s="28">
        <v>16500</v>
      </c>
      <c r="E44" s="22"/>
      <c r="F44" s="22"/>
      <c r="G44" s="22"/>
      <c r="H44" s="22"/>
      <c r="I44" s="22"/>
    </row>
    <row r="45" spans="1:9" s="30" customFormat="1">
      <c r="A45" s="3" t="s">
        <v>205</v>
      </c>
      <c r="B45" s="26" t="s">
        <v>194</v>
      </c>
      <c r="C45" s="26"/>
      <c r="D45" s="28">
        <v>1500</v>
      </c>
      <c r="E45" s="22"/>
      <c r="F45" s="22"/>
      <c r="G45" s="22"/>
      <c r="H45" s="22"/>
      <c r="I45" s="22"/>
    </row>
    <row r="46" spans="1:9" s="30" customFormat="1">
      <c r="A46" s="3" t="s">
        <v>206</v>
      </c>
      <c r="B46" s="38" t="s">
        <v>91</v>
      </c>
      <c r="C46" s="31" t="s">
        <v>220</v>
      </c>
      <c r="D46" s="28">
        <v>500</v>
      </c>
      <c r="E46" s="22"/>
      <c r="F46" s="22"/>
      <c r="G46" s="22"/>
      <c r="H46" s="22"/>
      <c r="I46" s="22"/>
    </row>
    <row r="47" spans="1:9" s="30" customFormat="1">
      <c r="A47" s="3" t="s">
        <v>206</v>
      </c>
      <c r="B47" s="38" t="s">
        <v>91</v>
      </c>
      <c r="C47" s="31" t="s">
        <v>221</v>
      </c>
      <c r="D47" s="32">
        <v>300</v>
      </c>
      <c r="E47" s="22"/>
      <c r="F47" s="22"/>
      <c r="G47" s="22"/>
      <c r="H47" s="22"/>
      <c r="I47" s="22"/>
    </row>
    <row r="48" spans="1:9" s="30" customFormat="1" ht="27">
      <c r="A48" s="3" t="s">
        <v>204</v>
      </c>
      <c r="B48" s="26" t="s">
        <v>23</v>
      </c>
      <c r="C48" s="26"/>
      <c r="D48" s="28">
        <v>650</v>
      </c>
      <c r="E48" s="22"/>
      <c r="F48" s="22"/>
      <c r="G48" s="22"/>
      <c r="H48" s="22"/>
      <c r="I48" s="22"/>
    </row>
    <row r="49" spans="1:9" s="30" customFormat="1">
      <c r="A49" s="3" t="s">
        <v>206</v>
      </c>
      <c r="B49" s="26" t="s">
        <v>3</v>
      </c>
      <c r="C49" s="26"/>
      <c r="D49" s="28">
        <v>150</v>
      </c>
      <c r="E49" s="22"/>
      <c r="F49" s="22"/>
      <c r="G49" s="22"/>
      <c r="H49" s="22"/>
      <c r="I49" s="22"/>
    </row>
    <row r="50" spans="1:9" s="30" customFormat="1">
      <c r="A50" s="3" t="s">
        <v>206</v>
      </c>
      <c r="B50" s="26" t="s">
        <v>4</v>
      </c>
      <c r="C50" s="26"/>
      <c r="D50" s="28">
        <v>1200</v>
      </c>
      <c r="E50" s="22"/>
      <c r="F50" s="22"/>
      <c r="G50" s="22"/>
      <c r="H50" s="22"/>
      <c r="I50" s="22"/>
    </row>
    <row r="51" spans="1:9" s="30" customFormat="1">
      <c r="A51" s="3" t="s">
        <v>206</v>
      </c>
      <c r="B51" s="26" t="s">
        <v>246</v>
      </c>
      <c r="C51" s="26" t="s">
        <v>247</v>
      </c>
      <c r="D51" s="28">
        <v>6000</v>
      </c>
      <c r="E51" s="22"/>
      <c r="F51" s="22"/>
      <c r="G51" s="22"/>
      <c r="H51" s="22"/>
      <c r="I51" s="22"/>
    </row>
    <row r="52" spans="1:9" s="30" customFormat="1" ht="27">
      <c r="A52" s="3" t="s">
        <v>206</v>
      </c>
      <c r="B52" s="26" t="s">
        <v>36</v>
      </c>
      <c r="C52" s="26"/>
      <c r="D52" s="28">
        <v>600</v>
      </c>
      <c r="E52" s="22"/>
      <c r="F52" s="22"/>
      <c r="G52" s="22"/>
      <c r="H52" s="22"/>
      <c r="I52" s="22"/>
    </row>
    <row r="53" spans="1:9" s="30" customFormat="1" ht="54">
      <c r="A53" s="3" t="s">
        <v>206</v>
      </c>
      <c r="B53" s="26" t="s">
        <v>37</v>
      </c>
      <c r="C53" s="26"/>
      <c r="D53" s="28">
        <v>1000</v>
      </c>
      <c r="E53" s="22"/>
      <c r="F53" s="22"/>
      <c r="G53" s="22"/>
      <c r="H53" s="22"/>
      <c r="I53" s="22"/>
    </row>
    <row r="54" spans="1:9" s="30" customFormat="1">
      <c r="A54" s="3" t="s">
        <v>205</v>
      </c>
      <c r="B54" s="26" t="s">
        <v>24</v>
      </c>
      <c r="C54" s="26"/>
      <c r="D54" s="28">
        <v>1000</v>
      </c>
      <c r="E54" s="22"/>
      <c r="F54" s="22"/>
      <c r="G54" s="22"/>
      <c r="H54" s="22"/>
      <c r="I54" s="22"/>
    </row>
    <row r="55" spans="1:9" s="30" customFormat="1">
      <c r="A55" s="3" t="s">
        <v>206</v>
      </c>
      <c r="B55" s="26" t="s">
        <v>25</v>
      </c>
      <c r="C55" s="26"/>
      <c r="D55" s="28">
        <v>800</v>
      </c>
      <c r="E55" s="22"/>
      <c r="F55" s="22"/>
      <c r="G55" s="22"/>
      <c r="H55" s="22"/>
      <c r="I55" s="22"/>
    </row>
    <row r="56" spans="1:9" s="30" customFormat="1">
      <c r="A56" s="3" t="s">
        <v>206</v>
      </c>
      <c r="B56" s="26" t="s">
        <v>38</v>
      </c>
      <c r="C56" s="26"/>
      <c r="D56" s="28">
        <v>1000</v>
      </c>
      <c r="E56" s="22"/>
      <c r="F56" s="22"/>
      <c r="G56" s="22"/>
      <c r="H56" s="22"/>
      <c r="I56" s="22"/>
    </row>
    <row r="57" spans="1:9" s="30" customFormat="1">
      <c r="A57" s="3" t="s">
        <v>205</v>
      </c>
      <c r="B57" s="26" t="s">
        <v>39</v>
      </c>
      <c r="C57" s="26"/>
      <c r="D57" s="28">
        <v>1000</v>
      </c>
      <c r="E57" s="22"/>
      <c r="F57" s="22"/>
      <c r="G57" s="22"/>
      <c r="H57" s="22"/>
      <c r="I57" s="22"/>
    </row>
    <row r="58" spans="1:9" s="30" customFormat="1">
      <c r="A58" s="3" t="s">
        <v>206</v>
      </c>
      <c r="B58" s="26" t="s">
        <v>40</v>
      </c>
      <c r="C58" s="26"/>
      <c r="D58" s="28">
        <v>6500</v>
      </c>
      <c r="E58" s="22"/>
      <c r="F58" s="22"/>
      <c r="G58" s="22"/>
      <c r="H58" s="22"/>
      <c r="I58" s="22"/>
    </row>
    <row r="59" spans="1:9" s="30" customFormat="1">
      <c r="A59" s="3" t="s">
        <v>206</v>
      </c>
      <c r="B59" s="26" t="s">
        <v>41</v>
      </c>
      <c r="C59" s="26"/>
      <c r="D59" s="28">
        <v>4500</v>
      </c>
      <c r="E59" s="22"/>
      <c r="F59" s="22"/>
      <c r="G59" s="22"/>
      <c r="H59" s="22"/>
      <c r="I59" s="22"/>
    </row>
    <row r="60" spans="1:9" s="30" customFormat="1">
      <c r="A60" s="3" t="s">
        <v>206</v>
      </c>
      <c r="B60" s="26" t="s">
        <v>42</v>
      </c>
      <c r="C60" s="26"/>
      <c r="D60" s="28">
        <v>1200</v>
      </c>
      <c r="E60" s="22"/>
      <c r="F60" s="22"/>
      <c r="G60" s="22"/>
      <c r="H60" s="22"/>
      <c r="I60" s="22"/>
    </row>
    <row r="61" spans="1:9" s="30" customFormat="1">
      <c r="A61" s="3" t="s">
        <v>206</v>
      </c>
      <c r="B61" s="26" t="s">
        <v>43</v>
      </c>
      <c r="C61" s="31" t="s">
        <v>92</v>
      </c>
      <c r="D61" s="28">
        <v>1000</v>
      </c>
      <c r="E61" s="22"/>
      <c r="F61" s="22"/>
      <c r="G61" s="22"/>
      <c r="H61" s="22"/>
      <c r="I61" s="22"/>
    </row>
    <row r="62" spans="1:9" s="30" customFormat="1" ht="27">
      <c r="A62" s="3" t="s">
        <v>206</v>
      </c>
      <c r="B62" s="26" t="s">
        <v>44</v>
      </c>
      <c r="C62" s="26"/>
      <c r="D62" s="28">
        <v>1000</v>
      </c>
      <c r="E62" s="22"/>
      <c r="F62" s="22"/>
      <c r="G62" s="22"/>
      <c r="H62" s="22"/>
      <c r="I62" s="22"/>
    </row>
    <row r="63" spans="1:9" s="30" customFormat="1">
      <c r="A63" s="3" t="s">
        <v>205</v>
      </c>
      <c r="B63" s="26" t="s">
        <v>45</v>
      </c>
      <c r="C63" s="26"/>
      <c r="D63" s="28">
        <v>1000</v>
      </c>
      <c r="E63" s="22"/>
      <c r="F63" s="22"/>
      <c r="G63" s="22"/>
      <c r="H63" s="22"/>
      <c r="I63" s="22"/>
    </row>
    <row r="64" spans="1:9" s="30" customFormat="1">
      <c r="A64" s="3" t="s">
        <v>206</v>
      </c>
      <c r="B64" s="26" t="s">
        <v>46</v>
      </c>
      <c r="C64" s="26"/>
      <c r="D64" s="28">
        <v>1000</v>
      </c>
      <c r="E64" s="22"/>
      <c r="F64" s="22"/>
      <c r="G64" s="22"/>
      <c r="H64" s="22"/>
      <c r="I64" s="22"/>
    </row>
    <row r="65" spans="1:9" s="30" customFormat="1" ht="27">
      <c r="A65" s="3" t="s">
        <v>205</v>
      </c>
      <c r="B65" s="26" t="s">
        <v>47</v>
      </c>
      <c r="C65" s="26"/>
      <c r="D65" s="28">
        <v>1000</v>
      </c>
      <c r="E65" s="22"/>
      <c r="F65" s="22"/>
      <c r="G65" s="22"/>
      <c r="H65" s="22"/>
      <c r="I65" s="22"/>
    </row>
    <row r="66" spans="1:9" s="30" customFormat="1">
      <c r="A66" s="3" t="s">
        <v>206</v>
      </c>
      <c r="B66" s="26" t="s">
        <v>26</v>
      </c>
      <c r="C66" s="26"/>
      <c r="D66" s="28">
        <v>1200</v>
      </c>
      <c r="E66" s="22"/>
      <c r="F66" s="22"/>
      <c r="G66" s="22"/>
      <c r="H66" s="22"/>
      <c r="I66" s="22"/>
    </row>
    <row r="67" spans="1:9" s="30" customFormat="1" ht="27">
      <c r="A67" s="3" t="s">
        <v>205</v>
      </c>
      <c r="B67" s="26" t="s">
        <v>27</v>
      </c>
      <c r="C67" s="26"/>
      <c r="D67" s="28">
        <v>1000</v>
      </c>
      <c r="E67" s="22"/>
      <c r="F67" s="22"/>
      <c r="G67" s="22"/>
      <c r="H67" s="22"/>
      <c r="I67" s="22"/>
    </row>
    <row r="68" spans="1:9" s="30" customFormat="1">
      <c r="A68" s="3" t="s">
        <v>206</v>
      </c>
      <c r="B68" s="26" t="s">
        <v>48</v>
      </c>
      <c r="C68" s="26"/>
      <c r="D68" s="28">
        <v>5500</v>
      </c>
      <c r="E68" s="22"/>
      <c r="F68" s="22"/>
      <c r="G68" s="22"/>
      <c r="H68" s="22"/>
      <c r="I68" s="22"/>
    </row>
    <row r="69" spans="1:9" s="33" customFormat="1">
      <c r="A69" s="3" t="s">
        <v>206</v>
      </c>
      <c r="B69" s="26" t="s">
        <v>49</v>
      </c>
      <c r="C69" s="26"/>
      <c r="D69" s="28">
        <v>2600</v>
      </c>
      <c r="E69" s="22"/>
      <c r="F69" s="22"/>
      <c r="G69" s="22"/>
      <c r="H69" s="22"/>
      <c r="I69" s="22"/>
    </row>
    <row r="70" spans="1:9" s="33" customFormat="1">
      <c r="A70" s="3" t="s">
        <v>206</v>
      </c>
      <c r="B70" s="26" t="s">
        <v>50</v>
      </c>
      <c r="C70" s="26"/>
      <c r="D70" s="28">
        <v>410</v>
      </c>
      <c r="E70" s="22"/>
      <c r="F70" s="22"/>
      <c r="G70" s="22"/>
      <c r="H70" s="22"/>
      <c r="I70" s="22"/>
    </row>
    <row r="71" spans="1:9" s="33" customFormat="1">
      <c r="A71" s="3" t="s">
        <v>206</v>
      </c>
      <c r="B71" s="26" t="s">
        <v>51</v>
      </c>
      <c r="C71" s="26"/>
      <c r="D71" s="28">
        <v>100</v>
      </c>
      <c r="E71" s="22"/>
      <c r="F71" s="22"/>
      <c r="G71" s="22"/>
      <c r="H71" s="22"/>
      <c r="I71" s="22"/>
    </row>
    <row r="72" spans="1:9" s="33" customFormat="1">
      <c r="A72" s="3" t="s">
        <v>206</v>
      </c>
      <c r="B72" s="26" t="s">
        <v>52</v>
      </c>
      <c r="C72" s="26"/>
      <c r="D72" s="28">
        <v>300</v>
      </c>
      <c r="E72" s="22"/>
      <c r="F72" s="22"/>
      <c r="G72" s="22"/>
      <c r="H72" s="22"/>
      <c r="I72" s="22"/>
    </row>
    <row r="73" spans="1:9" s="33" customFormat="1">
      <c r="A73" s="3" t="s">
        <v>193</v>
      </c>
      <c r="B73" s="26" t="s">
        <v>53</v>
      </c>
      <c r="C73" s="26"/>
      <c r="D73" s="28">
        <v>1000</v>
      </c>
      <c r="E73" s="22"/>
      <c r="F73" s="22"/>
      <c r="G73" s="22"/>
      <c r="H73" s="22"/>
      <c r="I73" s="22"/>
    </row>
    <row r="74" spans="1:9" s="33" customFormat="1">
      <c r="A74" s="3" t="s">
        <v>206</v>
      </c>
      <c r="B74" s="26" t="s">
        <v>195</v>
      </c>
      <c r="C74" s="31" t="s">
        <v>92</v>
      </c>
      <c r="D74" s="28">
        <v>300</v>
      </c>
      <c r="E74" s="22"/>
      <c r="F74" s="22"/>
      <c r="G74" s="22"/>
      <c r="H74" s="22"/>
      <c r="I74" s="22"/>
    </row>
    <row r="75" spans="1:9">
      <c r="A75" s="3" t="s">
        <v>206</v>
      </c>
      <c r="B75" s="26" t="s">
        <v>196</v>
      </c>
      <c r="C75" s="26"/>
      <c r="D75" s="28">
        <v>10000</v>
      </c>
    </row>
    <row r="76" spans="1:9" ht="27">
      <c r="A76" s="3" t="s">
        <v>205</v>
      </c>
      <c r="B76" s="26" t="s">
        <v>202</v>
      </c>
      <c r="C76" s="26"/>
      <c r="D76" s="28">
        <v>600</v>
      </c>
    </row>
    <row r="77" spans="1:9" ht="27">
      <c r="A77" s="3" t="s">
        <v>205</v>
      </c>
      <c r="B77" s="26" t="s">
        <v>93</v>
      </c>
      <c r="C77" s="26"/>
      <c r="D77" s="28">
        <v>600</v>
      </c>
    </row>
    <row r="78" spans="1:9">
      <c r="A78" s="3" t="s">
        <v>203</v>
      </c>
      <c r="B78" s="26" t="s">
        <v>223</v>
      </c>
      <c r="C78" s="26" t="s">
        <v>224</v>
      </c>
      <c r="D78" s="28">
        <v>500</v>
      </c>
    </row>
    <row r="79" spans="1:9">
      <c r="A79" s="3" t="s">
        <v>204</v>
      </c>
      <c r="B79" s="26" t="s">
        <v>223</v>
      </c>
      <c r="C79" s="26" t="s">
        <v>224</v>
      </c>
      <c r="D79" s="28">
        <v>500</v>
      </c>
    </row>
    <row r="80" spans="1:9">
      <c r="A80" s="3" t="s">
        <v>204</v>
      </c>
      <c r="B80" s="26" t="s">
        <v>222</v>
      </c>
      <c r="C80" s="26" t="s">
        <v>225</v>
      </c>
      <c r="D80" s="28">
        <v>10000</v>
      </c>
    </row>
    <row r="81" spans="1:4">
      <c r="A81" s="3" t="s">
        <v>209</v>
      </c>
      <c r="B81" s="26" t="s">
        <v>209</v>
      </c>
      <c r="C81" s="26" t="s">
        <v>227</v>
      </c>
      <c r="D81" s="28">
        <v>6000</v>
      </c>
    </row>
    <row r="82" spans="1:4">
      <c r="A82" s="3" t="s">
        <v>208</v>
      </c>
      <c r="B82" s="47" t="s">
        <v>228</v>
      </c>
      <c r="C82" s="26" t="s">
        <v>229</v>
      </c>
      <c r="D82" s="28">
        <v>10000</v>
      </c>
    </row>
    <row r="83" spans="1:4">
      <c r="A83" s="3" t="s">
        <v>230</v>
      </c>
      <c r="B83" s="46" t="s">
        <v>231</v>
      </c>
      <c r="C83" s="26"/>
      <c r="D83" s="28">
        <v>2000</v>
      </c>
    </row>
    <row r="84" spans="1:4">
      <c r="A84" s="3" t="s">
        <v>230</v>
      </c>
      <c r="B84" s="46" t="s">
        <v>232</v>
      </c>
      <c r="C84" s="26"/>
      <c r="D84" s="28">
        <v>20000</v>
      </c>
    </row>
    <row r="85" spans="1:4">
      <c r="A85" s="3" t="s">
        <v>230</v>
      </c>
      <c r="B85" s="46" t="s">
        <v>233</v>
      </c>
      <c r="C85" s="26"/>
      <c r="D85" s="28">
        <v>80000</v>
      </c>
    </row>
    <row r="86" spans="1:4">
      <c r="A86" s="66" t="s">
        <v>94</v>
      </c>
      <c r="B86" s="67"/>
      <c r="C86" s="67"/>
      <c r="D86" s="68"/>
    </row>
    <row r="87" spans="1:4" ht="13.5" customHeight="1">
      <c r="A87" s="69" t="s">
        <v>234</v>
      </c>
      <c r="B87" s="70"/>
      <c r="C87" s="70"/>
      <c r="D87" s="71"/>
    </row>
  </sheetData>
  <mergeCells count="8">
    <mergeCell ref="A86:D86"/>
    <mergeCell ref="A87:D87"/>
    <mergeCell ref="A17:C17"/>
    <mergeCell ref="A18:C18"/>
    <mergeCell ref="A23:B23"/>
    <mergeCell ref="A24:B24"/>
    <mergeCell ref="A25:B25"/>
    <mergeCell ref="A26:B26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Cohort E</vt:lpstr>
      <vt:lpstr>Cohort F</vt:lpstr>
      <vt:lpstr>Cohort G -Arm A &amp; Arm B</vt:lpstr>
      <vt:lpstr>Cohort G -Arm C</vt:lpstr>
      <vt:lpstr>Blood screening &amp; Cohort Z</vt:lpstr>
    </vt:vector>
  </TitlesOfParts>
  <Company>F. Hoffmann-La Roche,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Judy IH {MDGS~Taipei}</dc:creator>
  <cp:lastModifiedBy>Tsai, Doreen {MDGS~Taipei}</cp:lastModifiedBy>
  <cp:lastPrinted>2018-10-02T07:17:55Z</cp:lastPrinted>
  <dcterms:created xsi:type="dcterms:W3CDTF">2017-06-30T01:29:13Z</dcterms:created>
  <dcterms:modified xsi:type="dcterms:W3CDTF">2022-09-08T06:01:31Z</dcterms:modified>
</cp:coreProperties>
</file>